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/>
  <mc:AlternateContent xmlns:mc="http://schemas.openxmlformats.org/markup-compatibility/2006">
    <mc:Choice Requires="x15">
      <x15ac:absPath xmlns:x15ac="http://schemas.microsoft.com/office/spreadsheetml/2010/11/ac" url="https://apaconsulting1-my.sharepoint.com/personal/arb_apaconsulting_net/Documents/ARB/Vermont/VT Stakeholder Engagement/District redistricting task force/"/>
    </mc:Choice>
  </mc:AlternateContent>
  <xr:revisionPtr revIDLastSave="26" documentId="8_{C8AB5CAB-F1A3-7341-8364-66DB61850451}" xr6:coauthVersionLast="47" xr6:coauthVersionMax="47" xr10:uidLastSave="{DD7BC4A1-DF47-7D46-83FD-D38598DA3A4C}"/>
  <bookViews>
    <workbookView xWindow="0" yWindow="500" windowWidth="28800" windowHeight="15840" xr2:uid="{8412237B-FC4F-4B07-892A-336AEEB62BD7}"/>
  </bookViews>
  <sheets>
    <sheet name="LT ADM by district" sheetId="2" r:id="rId1"/>
  </sheets>
  <definedNames>
    <definedName name="_xlnm._FilterDatabase" localSheetId="0" hidden="1">'LT ADM by district'!$A$16:$AB$149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2" l="1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C74" i="2"/>
  <c r="AC75" i="2"/>
  <c r="AC76" i="2"/>
  <c r="AC77" i="2"/>
  <c r="AC78" i="2"/>
  <c r="AC79" i="2"/>
  <c r="AC80" i="2"/>
  <c r="AC81" i="2"/>
  <c r="AC82" i="2"/>
  <c r="AC83" i="2"/>
  <c r="AC84" i="2"/>
  <c r="AC85" i="2"/>
  <c r="AC86" i="2"/>
  <c r="AC87" i="2"/>
  <c r="AC88" i="2"/>
  <c r="AC89" i="2"/>
  <c r="AC90" i="2"/>
  <c r="AC91" i="2"/>
  <c r="AC92" i="2"/>
  <c r="AC93" i="2"/>
  <c r="AC94" i="2"/>
  <c r="AC95" i="2"/>
  <c r="AC96" i="2"/>
  <c r="AC97" i="2"/>
  <c r="AC98" i="2"/>
  <c r="AC99" i="2"/>
  <c r="AC100" i="2"/>
  <c r="AC101" i="2"/>
  <c r="AC102" i="2"/>
  <c r="AC103" i="2"/>
  <c r="AC104" i="2"/>
  <c r="AC105" i="2"/>
  <c r="AC106" i="2"/>
  <c r="AC107" i="2"/>
  <c r="AC108" i="2"/>
  <c r="AC109" i="2"/>
  <c r="AC110" i="2"/>
  <c r="AC111" i="2"/>
  <c r="AC112" i="2"/>
  <c r="AC113" i="2"/>
  <c r="AC114" i="2"/>
  <c r="AC115" i="2"/>
  <c r="AC116" i="2"/>
  <c r="AC117" i="2"/>
  <c r="AC118" i="2"/>
  <c r="AC119" i="2"/>
  <c r="AC120" i="2"/>
  <c r="AC121" i="2"/>
  <c r="AC122" i="2"/>
  <c r="AC123" i="2"/>
  <c r="AC124" i="2"/>
  <c r="AC125" i="2"/>
  <c r="AC126" i="2"/>
  <c r="AC127" i="2"/>
  <c r="AC128" i="2"/>
  <c r="AC129" i="2"/>
  <c r="AC130" i="2"/>
  <c r="AC131" i="2"/>
  <c r="AC132" i="2"/>
  <c r="AC133" i="2"/>
  <c r="AC134" i="2"/>
  <c r="AC135" i="2"/>
  <c r="AC136" i="2"/>
  <c r="AC137" i="2"/>
  <c r="AC138" i="2"/>
  <c r="AC139" i="2"/>
  <c r="AC140" i="2"/>
  <c r="AC141" i="2"/>
  <c r="AC142" i="2"/>
  <c r="AC143" i="2"/>
  <c r="AC144" i="2"/>
  <c r="AC145" i="2"/>
  <c r="AC146" i="2"/>
  <c r="AC147" i="2"/>
  <c r="AC148" i="2"/>
  <c r="AC149" i="2"/>
  <c r="AC13" i="2"/>
  <c r="I14" i="2" l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Y14" i="2" s="1"/>
  <c r="Z14" i="2" s="1"/>
  <c r="AA14" i="2" s="1"/>
  <c r="AB14" i="2" s="1"/>
  <c r="I16" i="2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X16" i="2" s="1"/>
  <c r="Y16" i="2" s="1"/>
  <c r="Z16" i="2" s="1"/>
  <c r="AA16" i="2" s="1"/>
  <c r="AB16" i="2" s="1"/>
  <c r="AB149" i="2" l="1"/>
  <c r="AB13" i="2" s="1"/>
  <c r="AB3" i="2" s="1"/>
  <c r="AA149" i="2"/>
  <c r="AA13" i="2" s="1"/>
  <c r="Z149" i="2"/>
  <c r="Z13" i="2" s="1"/>
  <c r="Y149" i="2"/>
  <c r="Y13" i="2" s="1"/>
  <c r="X149" i="2" l="1"/>
  <c r="X13" i="2" s="1"/>
  <c r="X3" i="2" s="1"/>
  <c r="W149" i="2"/>
  <c r="W13" i="2" s="1"/>
  <c r="V149" i="2"/>
  <c r="V13" i="2" s="1"/>
  <c r="U149" i="2"/>
  <c r="U13" i="2" s="1"/>
  <c r="T149" i="2"/>
  <c r="T13" i="2" s="1"/>
  <c r="T3" i="2" s="1"/>
  <c r="S149" i="2"/>
  <c r="S13" i="2" s="1"/>
  <c r="R149" i="2"/>
  <c r="R13" i="2" s="1"/>
  <c r="Q149" i="2"/>
  <c r="Q13" i="2" s="1"/>
  <c r="P149" i="2"/>
  <c r="P13" i="2" s="1"/>
  <c r="P3" i="2" s="1"/>
  <c r="O149" i="2"/>
  <c r="O13" i="2" s="1"/>
  <c r="N149" i="2"/>
  <c r="N13" i="2" s="1"/>
  <c r="M149" i="2"/>
  <c r="M13" i="2" s="1"/>
  <c r="L149" i="2" l="1"/>
  <c r="L13" i="2" s="1"/>
  <c r="L3" i="2" s="1"/>
  <c r="K149" i="2"/>
  <c r="K13" i="2" s="1"/>
  <c r="J149" i="2"/>
  <c r="J13" i="2" s="1"/>
  <c r="I149" i="2"/>
  <c r="I13" i="2" s="1"/>
</calcChain>
</file>

<file path=xl/sharedStrings.xml><?xml version="1.0" encoding="utf-8"?>
<sst xmlns="http://schemas.openxmlformats.org/spreadsheetml/2006/main" count="960" uniqueCount="479">
  <si>
    <t>Long-term ADM counts, FY20 - FY24</t>
  </si>
  <si>
    <t>FY2021</t>
  </si>
  <si>
    <t>S051: U076A merged with U076B to form U076, Windsor Central USD,</t>
  </si>
  <si>
    <t>|</t>
  </si>
  <si>
    <t>now U076 Mountain Views UUSD; T009 Barnard joined</t>
  </si>
  <si>
    <t>LT ADM = 2-yr ADM average + State-placed students</t>
  </si>
  <si>
    <t>FY2022</t>
  </si>
  <si>
    <t>S049: U074 Southern Valley dissolved; T090 Halifax and</t>
  </si>
  <si>
    <t>From:</t>
  </si>
  <si>
    <t>T164 Readsboro formed</t>
  </si>
  <si>
    <t>2-yr ADM average = current year ADM averaged with prior year ADM by grade</t>
  </si>
  <si>
    <t>FY21 Equalized Pupils</t>
  </si>
  <si>
    <t>FY22 Equalized Pupils</t>
  </si>
  <si>
    <t>FY23 Equalized Pupils</t>
  </si>
  <si>
    <t>FY24 Equalized Pupils</t>
  </si>
  <si>
    <t>FY25 Weighted Pupils</t>
  </si>
  <si>
    <t>FY2023</t>
  </si>
  <si>
    <t>S047: T234 Westminster left U096 Windham Northeast UESD,</t>
  </si>
  <si>
    <t>Difference</t>
  </si>
  <si>
    <t>now U096 Athens-Grafton UESD</t>
  </si>
  <si>
    <t>State-placed students = prior year FTE counts by district, by grade</t>
  </si>
  <si>
    <t>FY2024</t>
  </si>
  <si>
    <t>S001: T112 Lincoln left U061 Mt. Abraham USD</t>
  </si>
  <si>
    <t>FY19</t>
  </si>
  <si>
    <t>FY20</t>
  </si>
  <si>
    <t>FY21</t>
  </si>
  <si>
    <t>FY22</t>
  </si>
  <si>
    <t>FY23</t>
  </si>
  <si>
    <t>FY24</t>
  </si>
  <si>
    <t>S026: T198 Stowe left U090 Lamoille South UUSD, now</t>
  </si>
  <si>
    <t>ADM</t>
  </si>
  <si>
    <t>SPS</t>
  </si>
  <si>
    <t>LT ADM</t>
  </si>
  <si>
    <t>U090 Elmore-Morristown USD</t>
  </si>
  <si>
    <t>GovID</t>
  </si>
  <si>
    <t>LEAID</t>
  </si>
  <si>
    <t>DstID</t>
  </si>
  <si>
    <t>TORO</t>
  </si>
  <si>
    <t>County</t>
  </si>
  <si>
    <t>S.U.</t>
  </si>
  <si>
    <t>U061</t>
  </si>
  <si>
    <t>Mt. Abraham USD</t>
  </si>
  <si>
    <t>U061U061</t>
  </si>
  <si>
    <t>Addison</t>
  </si>
  <si>
    <t>U054</t>
  </si>
  <si>
    <t>Addison NW USD</t>
  </si>
  <si>
    <t>U054U054</t>
  </si>
  <si>
    <t>U055</t>
  </si>
  <si>
    <t>Addison Central USD</t>
  </si>
  <si>
    <t>U055U055</t>
  </si>
  <si>
    <t>U062</t>
  </si>
  <si>
    <t>Slate Valley USD</t>
  </si>
  <si>
    <t>Slate Valley UUSD</t>
  </si>
  <si>
    <t>U062U062</t>
  </si>
  <si>
    <t>Rutland</t>
  </si>
  <si>
    <t>T005</t>
  </si>
  <si>
    <t>Arlington</t>
  </si>
  <si>
    <t>T005T005</t>
  </si>
  <si>
    <t>Bennington</t>
  </si>
  <si>
    <t>T141</t>
  </si>
  <si>
    <t>North Bennington ID</t>
  </si>
  <si>
    <t>T141T141</t>
  </si>
  <si>
    <t>T181</t>
  </si>
  <si>
    <t>Sandgate</t>
  </si>
  <si>
    <t>T181T181</t>
  </si>
  <si>
    <t>T259</t>
  </si>
  <si>
    <t>Glastenbury</t>
  </si>
  <si>
    <t>T259T259</t>
  </si>
  <si>
    <t>U014</t>
  </si>
  <si>
    <t>Mt. Anthony UHSD</t>
  </si>
  <si>
    <t>U014U014</t>
  </si>
  <si>
    <t>U087</t>
  </si>
  <si>
    <t>Southwest Vermont UESD</t>
  </si>
  <si>
    <t>U087U087</t>
  </si>
  <si>
    <t>T248</t>
  </si>
  <si>
    <t>Winhall</t>
  </si>
  <si>
    <t>T248T248</t>
  </si>
  <si>
    <t>U063</t>
  </si>
  <si>
    <t>Taconic &amp; Green Regional USD</t>
  </si>
  <si>
    <t>U063U063</t>
  </si>
  <si>
    <t>U084</t>
  </si>
  <si>
    <t>Mettawee School District</t>
  </si>
  <si>
    <t>U084U084</t>
  </si>
  <si>
    <t>T050</t>
  </si>
  <si>
    <t>Colchester</t>
  </si>
  <si>
    <t>T050T050</t>
  </si>
  <si>
    <t>Chittenden</t>
  </si>
  <si>
    <t>T038</t>
  </si>
  <si>
    <t>Cabot</t>
  </si>
  <si>
    <t>T038T038</t>
  </si>
  <si>
    <t>Washington</t>
  </si>
  <si>
    <t>T057</t>
  </si>
  <si>
    <t>Danville</t>
  </si>
  <si>
    <t>T057T057</t>
  </si>
  <si>
    <t>Caledonia</t>
  </si>
  <si>
    <t>T151</t>
  </si>
  <si>
    <t>Peacham</t>
  </si>
  <si>
    <t>T151T151</t>
  </si>
  <si>
    <t>U033</t>
  </si>
  <si>
    <t>Twinfield USD</t>
  </si>
  <si>
    <t>U033U033</t>
  </si>
  <si>
    <t>U078</t>
  </si>
  <si>
    <t>Caledonia Cooperative USD</t>
  </si>
  <si>
    <t>Caledonia Cooperative UUSD</t>
  </si>
  <si>
    <t>U078U078</t>
  </si>
  <si>
    <t>T126</t>
  </si>
  <si>
    <t>Milton</t>
  </si>
  <si>
    <t>T126T126</t>
  </si>
  <si>
    <t>T179</t>
  </si>
  <si>
    <t>St. Johnsbury</t>
  </si>
  <si>
    <t>T179T179</t>
  </si>
  <si>
    <t>T255</t>
  </si>
  <si>
    <t>Buels Gore</t>
  </si>
  <si>
    <t>T255T255</t>
  </si>
  <si>
    <t>U401</t>
  </si>
  <si>
    <t>Mt. Mansfield UUSD</t>
  </si>
  <si>
    <t>U401U401</t>
  </si>
  <si>
    <t>U056</t>
  </si>
  <si>
    <t>Champlain Valley USD</t>
  </si>
  <si>
    <t>U056U056</t>
  </si>
  <si>
    <t>T037</t>
  </si>
  <si>
    <t>Burlington</t>
  </si>
  <si>
    <t>T037T037</t>
  </si>
  <si>
    <t>T191</t>
  </si>
  <si>
    <t>South Burlington</t>
  </si>
  <si>
    <t>T191T191</t>
  </si>
  <si>
    <t>T249</t>
  </si>
  <si>
    <t>Winooski ID</t>
  </si>
  <si>
    <t>T249T249</t>
  </si>
  <si>
    <t>T041</t>
  </si>
  <si>
    <t>Canaan</t>
  </si>
  <si>
    <t>T041T041</t>
  </si>
  <si>
    <t>Essex</t>
  </si>
  <si>
    <t>T256</t>
  </si>
  <si>
    <t>Averill</t>
  </si>
  <si>
    <t>T256T256</t>
  </si>
  <si>
    <t>T257</t>
  </si>
  <si>
    <t>Avery's Gore</t>
  </si>
  <si>
    <t>T257T257</t>
  </si>
  <si>
    <t>T258</t>
  </si>
  <si>
    <t>Ferdinand</t>
  </si>
  <si>
    <t>T258T258</t>
  </si>
  <si>
    <t>T260</t>
  </si>
  <si>
    <t>Lewis</t>
  </si>
  <si>
    <t>T260T260</t>
  </si>
  <si>
    <t>T262</t>
  </si>
  <si>
    <t>Warner's Grant</t>
  </si>
  <si>
    <t>T262T262</t>
  </si>
  <si>
    <t>T263</t>
  </si>
  <si>
    <t>Warren Gore</t>
  </si>
  <si>
    <t>T263T263</t>
  </si>
  <si>
    <t>U065</t>
  </si>
  <si>
    <t>Northeast Kingdom Choice USD</t>
  </si>
  <si>
    <t>U065U065</t>
  </si>
  <si>
    <t>U085</t>
  </si>
  <si>
    <t>Northern Mountain Valley UUSD</t>
  </si>
  <si>
    <t>U085U085</t>
  </si>
  <si>
    <t>Franklin</t>
  </si>
  <si>
    <t>U088</t>
  </si>
  <si>
    <t>Enosburgh-Richford USD</t>
  </si>
  <si>
    <t>Enosburgh-Richford UUSD</t>
  </si>
  <si>
    <t>U088U088</t>
  </si>
  <si>
    <t>U089</t>
  </si>
  <si>
    <t>Missisquois Valley School District</t>
  </si>
  <si>
    <t>U089U089</t>
  </si>
  <si>
    <t>T071</t>
  </si>
  <si>
    <t>Fairfax</t>
  </si>
  <si>
    <t>T071T071</t>
  </si>
  <si>
    <t>T077</t>
  </si>
  <si>
    <t>Fletcher</t>
  </si>
  <si>
    <t>T077T077</t>
  </si>
  <si>
    <t>T079</t>
  </si>
  <si>
    <t>Georgia</t>
  </si>
  <si>
    <t>T079T079</t>
  </si>
  <si>
    <t>U057</t>
  </si>
  <si>
    <t>Maple Run USD</t>
  </si>
  <si>
    <t>U057U057</t>
  </si>
  <si>
    <t>T003</t>
  </si>
  <si>
    <t>Alburgh</t>
  </si>
  <si>
    <t>T003T003</t>
  </si>
  <si>
    <t>Grand Isle</t>
  </si>
  <si>
    <t>T192</t>
  </si>
  <si>
    <t>South Hero</t>
  </si>
  <si>
    <t>T192T192</t>
  </si>
  <si>
    <t>U066</t>
  </si>
  <si>
    <t>Champlain Islands UUSD</t>
  </si>
  <si>
    <t>U066U066</t>
  </si>
  <si>
    <t>T040</t>
  </si>
  <si>
    <t>Cambridge</t>
  </si>
  <si>
    <t>T040T040</t>
  </si>
  <si>
    <t>Lamoille</t>
  </si>
  <si>
    <t>U058A</t>
  </si>
  <si>
    <t>Lamoille North MUSD</t>
  </si>
  <si>
    <t>Lamoille North MUSD A</t>
  </si>
  <si>
    <t>U058AU058A</t>
  </si>
  <si>
    <t>U058B</t>
  </si>
  <si>
    <t>Lamoille North MUSD B</t>
  </si>
  <si>
    <t>U058BU058B</t>
  </si>
  <si>
    <t>T198</t>
  </si>
  <si>
    <t>Stowe</t>
  </si>
  <si>
    <t>T198T198</t>
  </si>
  <si>
    <t>na</t>
  </si>
  <si>
    <t>U090</t>
  </si>
  <si>
    <t>Elmore Morristown UUSD</t>
  </si>
  <si>
    <t>Elmore-Morristown UUSD</t>
  </si>
  <si>
    <t>U090U090</t>
  </si>
  <si>
    <t>T205</t>
  </si>
  <si>
    <t>Thetford</t>
  </si>
  <si>
    <t>T205T205</t>
  </si>
  <si>
    <t>Orange</t>
  </si>
  <si>
    <t>U021</t>
  </si>
  <si>
    <t>Blue Mountain USD</t>
  </si>
  <si>
    <t>U021U021</t>
  </si>
  <si>
    <t>U036</t>
  </si>
  <si>
    <t>Waits River Valley USD</t>
  </si>
  <si>
    <t>Waits River Valley School District</t>
  </si>
  <si>
    <t>U036U036</t>
  </si>
  <si>
    <t>U091</t>
  </si>
  <si>
    <t>Oxbow UUSD</t>
  </si>
  <si>
    <t>U091U091</t>
  </si>
  <si>
    <t>U059</t>
  </si>
  <si>
    <t>Orange Southwest USD</t>
  </si>
  <si>
    <t>U059U059</t>
  </si>
  <si>
    <t>T184</t>
  </si>
  <si>
    <t>Sharon</t>
  </si>
  <si>
    <t>T184T184</t>
  </si>
  <si>
    <t>Windsor</t>
  </si>
  <si>
    <t>T199</t>
  </si>
  <si>
    <t>Strafford</t>
  </si>
  <si>
    <t>T199T199</t>
  </si>
  <si>
    <t>U079</t>
  </si>
  <si>
    <t>White River USD</t>
  </si>
  <si>
    <t>White River Unified District</t>
  </si>
  <si>
    <t>U079U079</t>
  </si>
  <si>
    <t>U080</t>
  </si>
  <si>
    <t>Granville-Hancock USD</t>
  </si>
  <si>
    <t>Granville-Hancock Unified District</t>
  </si>
  <si>
    <t>U080U080</t>
  </si>
  <si>
    <t>U081</t>
  </si>
  <si>
    <t>Rochester-Stockbridge USD</t>
  </si>
  <si>
    <t>U081U081</t>
  </si>
  <si>
    <t>U082</t>
  </si>
  <si>
    <t>First Branch USD</t>
  </si>
  <si>
    <t>U082U082</t>
  </si>
  <si>
    <t>T030</t>
  </si>
  <si>
    <t>Brighton</t>
  </si>
  <si>
    <t>T030T030</t>
  </si>
  <si>
    <t>T044</t>
  </si>
  <si>
    <t>Charleston</t>
  </si>
  <si>
    <t>T044T044</t>
  </si>
  <si>
    <t>Orleans</t>
  </si>
  <si>
    <t>T054</t>
  </si>
  <si>
    <t>Coventry</t>
  </si>
  <si>
    <t>T054T054</t>
  </si>
  <si>
    <t>T058</t>
  </si>
  <si>
    <t>Derby</t>
  </si>
  <si>
    <t>T058T058</t>
  </si>
  <si>
    <t>T097</t>
  </si>
  <si>
    <t>Holland</t>
  </si>
  <si>
    <t>T097T097</t>
  </si>
  <si>
    <t>T105</t>
  </si>
  <si>
    <t>Jay</t>
  </si>
  <si>
    <t>T105T105</t>
  </si>
  <si>
    <t>T114</t>
  </si>
  <si>
    <t>Lowell</t>
  </si>
  <si>
    <t>T114T114</t>
  </si>
  <si>
    <t>T131</t>
  </si>
  <si>
    <t>Morgan</t>
  </si>
  <si>
    <t>T131T131</t>
  </si>
  <si>
    <t>T139</t>
  </si>
  <si>
    <t>Newport City</t>
  </si>
  <si>
    <t>T139T139</t>
  </si>
  <si>
    <t>T140</t>
  </si>
  <si>
    <t>Newport Town</t>
  </si>
  <si>
    <t>T140T140</t>
  </si>
  <si>
    <t>T209</t>
  </si>
  <si>
    <t>Troy</t>
  </si>
  <si>
    <t>T209T209</t>
  </si>
  <si>
    <t>T231</t>
  </si>
  <si>
    <t>Westfield</t>
  </si>
  <si>
    <t>T231T231</t>
  </si>
  <si>
    <t>U022A</t>
  </si>
  <si>
    <t>North Country Jr UHSD</t>
  </si>
  <si>
    <t>U022AU022A</t>
  </si>
  <si>
    <t>U022B</t>
  </si>
  <si>
    <t>North Country Sr UHSD</t>
  </si>
  <si>
    <t>U022BU022B</t>
  </si>
  <si>
    <t>U092</t>
  </si>
  <si>
    <t>Washington Central USD</t>
  </si>
  <si>
    <t>Washington Central UUSD</t>
  </si>
  <si>
    <t>U092U092</t>
  </si>
  <si>
    <t>U052</t>
  </si>
  <si>
    <t>Mill River USD</t>
  </si>
  <si>
    <t>Mill River UUSD</t>
  </si>
  <si>
    <t>U052U052</t>
  </si>
  <si>
    <t>U024</t>
  </si>
  <si>
    <t>Lake Region UHSD</t>
  </si>
  <si>
    <t>U024U024</t>
  </si>
  <si>
    <t>U093</t>
  </si>
  <si>
    <t>Lake Region Union Elementary-Middle School district</t>
  </si>
  <si>
    <t>Lake Region Union Elementary-Middle School District</t>
  </si>
  <si>
    <t>U093U093</t>
  </si>
  <si>
    <t>T055</t>
  </si>
  <si>
    <t>Craftsbury</t>
  </si>
  <si>
    <t>T055T055</t>
  </si>
  <si>
    <t>T195</t>
  </si>
  <si>
    <t>Stannard</t>
  </si>
  <si>
    <t>T195T195</t>
  </si>
  <si>
    <t>T250</t>
  </si>
  <si>
    <t>Wolcott</t>
  </si>
  <si>
    <t>T250T250</t>
  </si>
  <si>
    <t>U026</t>
  </si>
  <si>
    <t>Hazen UHSD</t>
  </si>
  <si>
    <t>U026U026</t>
  </si>
  <si>
    <t>U094</t>
  </si>
  <si>
    <t>Mountain View UESD</t>
  </si>
  <si>
    <t>Orleans Southwest UESD</t>
  </si>
  <si>
    <t>U094U094</t>
  </si>
  <si>
    <t>U049</t>
  </si>
  <si>
    <t>Barstow USD</t>
  </si>
  <si>
    <t>Barstow UUSD</t>
  </si>
  <si>
    <t>U049U049</t>
  </si>
  <si>
    <t>U053</t>
  </si>
  <si>
    <t>Otter Valley USD</t>
  </si>
  <si>
    <t>Otter Valley UUSD</t>
  </si>
  <si>
    <t>U053U053</t>
  </si>
  <si>
    <t>T173</t>
  </si>
  <si>
    <t>Rutland City</t>
  </si>
  <si>
    <t>T173T173</t>
  </si>
  <si>
    <t>U060</t>
  </si>
  <si>
    <t>Harwood USD</t>
  </si>
  <si>
    <t>Harwood UUSD</t>
  </si>
  <si>
    <t>U060U060</t>
  </si>
  <si>
    <t>T120</t>
  </si>
  <si>
    <t>Marlboro</t>
  </si>
  <si>
    <t>T120T120</t>
  </si>
  <si>
    <t>Windham</t>
  </si>
  <si>
    <t>T200</t>
  </si>
  <si>
    <t>Stratton</t>
  </si>
  <si>
    <t>T200T200</t>
  </si>
  <si>
    <t>T246</t>
  </si>
  <si>
    <t>T246T246</t>
  </si>
  <si>
    <t>U072A</t>
  </si>
  <si>
    <t>West River Modified Union Education District</t>
  </si>
  <si>
    <t>West River Modified Union Education District A</t>
  </si>
  <si>
    <t>U072AU072A</t>
  </si>
  <si>
    <t>U072B</t>
  </si>
  <si>
    <t>West River UED</t>
  </si>
  <si>
    <t>West River Modified Union Education District B</t>
  </si>
  <si>
    <t>U072BU072B</t>
  </si>
  <si>
    <t>U073</t>
  </si>
  <si>
    <t>River Valleys USD</t>
  </si>
  <si>
    <t>U073U073</t>
  </si>
  <si>
    <t>T169</t>
  </si>
  <si>
    <t>Rockingham</t>
  </si>
  <si>
    <t>T169T169</t>
  </si>
  <si>
    <t>T234</t>
  </si>
  <si>
    <t>Westminster</t>
  </si>
  <si>
    <t>T234T234</t>
  </si>
  <si>
    <t>U027</t>
  </si>
  <si>
    <t>Bellows Falls UHSD</t>
  </si>
  <si>
    <t>U027U027</t>
  </si>
  <si>
    <t>U095</t>
  </si>
  <si>
    <t>Athens Grafton School District</t>
  </si>
  <si>
    <t>Athens Grafton UESD</t>
  </si>
  <si>
    <t>U095U095</t>
  </si>
  <si>
    <t>T214</t>
  </si>
  <si>
    <t>Vernon</t>
  </si>
  <si>
    <t>T214T214</t>
  </si>
  <si>
    <t>U096</t>
  </si>
  <si>
    <t>Windham Southeast USD</t>
  </si>
  <si>
    <t>Windham Southeast School District</t>
  </si>
  <si>
    <t>U096U096</t>
  </si>
  <si>
    <t>T090</t>
  </si>
  <si>
    <t>Halifax</t>
  </si>
  <si>
    <t>T090T090</t>
  </si>
  <si>
    <t>T164</t>
  </si>
  <si>
    <t>Readsboro</t>
  </si>
  <si>
    <t>T164T164</t>
  </si>
  <si>
    <t>T182</t>
  </si>
  <si>
    <t>Searsburg</t>
  </si>
  <si>
    <t>T182T182</t>
  </si>
  <si>
    <t>T194</t>
  </si>
  <si>
    <t>Stamford</t>
  </si>
  <si>
    <t>T194T194</t>
  </si>
  <si>
    <t>T261</t>
  </si>
  <si>
    <t>Somerset</t>
  </si>
  <si>
    <t>T261T261</t>
  </si>
  <si>
    <t>U074</t>
  </si>
  <si>
    <t>Southern Valley USD</t>
  </si>
  <si>
    <t>U074U074</t>
  </si>
  <si>
    <t>U075</t>
  </si>
  <si>
    <t>Twin Valley USD</t>
  </si>
  <si>
    <t>U075U075</t>
  </si>
  <si>
    <t>T153</t>
  </si>
  <si>
    <t>Pittsfield</t>
  </si>
  <si>
    <t>T153T153</t>
  </si>
  <si>
    <t>T009</t>
  </si>
  <si>
    <t>Barnard</t>
  </si>
  <si>
    <t>T009T009</t>
  </si>
  <si>
    <t>U076A</t>
  </si>
  <si>
    <t>Windsor Central MUSD</t>
  </si>
  <si>
    <t>Windsor Central Modified Unified Union School District</t>
  </si>
  <si>
    <t>U076AU076A</t>
  </si>
  <si>
    <t>U076B</t>
  </si>
  <si>
    <t>Windsor Central Unified Union School District</t>
  </si>
  <si>
    <t>U076BU076B</t>
  </si>
  <si>
    <t>U076</t>
  </si>
  <si>
    <t>Mountain Views UUSD</t>
  </si>
  <si>
    <t>U076U076</t>
  </si>
  <si>
    <t>T094</t>
  </si>
  <si>
    <t>Hartland</t>
  </si>
  <si>
    <t>T094T094</t>
  </si>
  <si>
    <t>T227</t>
  </si>
  <si>
    <t>Weathersfield</t>
  </si>
  <si>
    <t>T227T227</t>
  </si>
  <si>
    <t>U086</t>
  </si>
  <si>
    <t>Mount Ascutney USD</t>
  </si>
  <si>
    <t>Mount Ascutney School District</t>
  </si>
  <si>
    <t>U086U086</t>
  </si>
  <si>
    <t>T093</t>
  </si>
  <si>
    <t>Hartford</t>
  </si>
  <si>
    <t>T093T093</t>
  </si>
  <si>
    <t>T145</t>
  </si>
  <si>
    <t>Norwich</t>
  </si>
  <si>
    <t>T145T145</t>
  </si>
  <si>
    <t>T193</t>
  </si>
  <si>
    <t>Springfield</t>
  </si>
  <si>
    <t>T193T193</t>
  </si>
  <si>
    <t>U097</t>
  </si>
  <si>
    <t>Barre USD</t>
  </si>
  <si>
    <t>Barre UUSD</t>
  </si>
  <si>
    <t>U097U097</t>
  </si>
  <si>
    <t>U077</t>
  </si>
  <si>
    <t>Green Mountain USD</t>
  </si>
  <si>
    <t>U077U077</t>
  </si>
  <si>
    <t>U083</t>
  </si>
  <si>
    <t>Ludlow-Mt. Holly UUSD</t>
  </si>
  <si>
    <t>U083U083</t>
  </si>
  <si>
    <t>U146</t>
  </si>
  <si>
    <t>Rivendell Interstate USD</t>
  </si>
  <si>
    <t>Rivendell Interstate School District</t>
  </si>
  <si>
    <t>U146U146</t>
  </si>
  <si>
    <t>U051</t>
  </si>
  <si>
    <t>Essex-Westford EC USD</t>
  </si>
  <si>
    <t>Essex-Westford ECUUSD</t>
  </si>
  <si>
    <t>U051U051</t>
  </si>
  <si>
    <t>T101</t>
  </si>
  <si>
    <t>Ira</t>
  </si>
  <si>
    <t>T101T101</t>
  </si>
  <si>
    <t>T174</t>
  </si>
  <si>
    <t>Rutland Town</t>
  </si>
  <si>
    <t>T174T174</t>
  </si>
  <si>
    <t>U069</t>
  </si>
  <si>
    <t>Wells Spring USD</t>
  </si>
  <si>
    <t>Wells Spring Unified Union District</t>
  </si>
  <si>
    <t>U069U069</t>
  </si>
  <si>
    <t>U070</t>
  </si>
  <si>
    <t>Quarry Valley USD</t>
  </si>
  <si>
    <t>Quarry Valley UUSD</t>
  </si>
  <si>
    <t>U070U070</t>
  </si>
  <si>
    <t>U064</t>
  </si>
  <si>
    <t>Kingdom East USD</t>
  </si>
  <si>
    <t>U064U064</t>
  </si>
  <si>
    <t>U067</t>
  </si>
  <si>
    <t>Echo Valley Community School District</t>
  </si>
  <si>
    <t>U067U067</t>
  </si>
  <si>
    <t>U068</t>
  </si>
  <si>
    <t>Paine Mountain School District</t>
  </si>
  <si>
    <t>U068U068</t>
  </si>
  <si>
    <t>U071</t>
  </si>
  <si>
    <t>Montpelier Roxbury School District</t>
  </si>
  <si>
    <t>U071U071</t>
  </si>
  <si>
    <t>T112</t>
  </si>
  <si>
    <t>Lincoln</t>
  </si>
  <si>
    <t>T112T112</t>
  </si>
  <si>
    <t>Z999</t>
  </si>
  <si>
    <t>Statewide Total</t>
  </si>
  <si>
    <t>Z999Z999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</si>
</sst>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"/>
    <numFmt numFmtId="165" formatCode="_(* #,##0.00_);_(* \(#,##0.00\);_(* &quot;-&quot;_);_(@_)"/>
    <numFmt numFmtId="166" formatCode="0#"/>
    <numFmt numFmtId="167" formatCode="0_);\(0\)"/>
    <numFmt numFmtId="168" formatCode="0.0%"/>
  </numFmts>
  <fonts count="1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color indexed="10"/>
      <name val="Arial"/>
      <family val="2"/>
    </font>
    <font>
      <b/>
      <sz val="10"/>
      <color indexed="44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12"/>
      <name val="Arial"/>
      <family val="2"/>
    </font>
    <font>
      <sz val="11"/>
      <color rgb="FFFF0000"/>
      <name val="Aptos Narrow"/>
      <family val="2"/>
      <scheme val="minor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136">
    <xf numFmtId="0" fontId="0" fillId="0" borderId="0" xfId="0"/>
    <xf numFmtId="0" fontId="5" fillId="0" borderId="0" xfId="2"/>
    <xf numFmtId="0" fontId="3" fillId="0" borderId="0" xfId="2" applyFont="1"/>
    <xf numFmtId="0" fontId="8" fillId="0" borderId="0" xfId="2" applyFont="1"/>
    <xf numFmtId="0" fontId="3" fillId="0" borderId="4" xfId="2" applyFont="1" applyBorder="1"/>
    <xf numFmtId="0" fontId="3" fillId="0" borderId="3" xfId="2" applyFont="1" applyBorder="1"/>
    <xf numFmtId="0" fontId="3" fillId="0" borderId="2" xfId="2" applyFont="1" applyBorder="1"/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5" fillId="0" borderId="3" xfId="2" applyBorder="1"/>
    <xf numFmtId="0" fontId="5" fillId="0" borderId="2" xfId="2" applyBorder="1"/>
    <xf numFmtId="0" fontId="9" fillId="0" borderId="0" xfId="2" applyFont="1" applyAlignment="1">
      <alignment horizontal="center"/>
    </xf>
    <xf numFmtId="0" fontId="7" fillId="0" borderId="0" xfId="2" applyFont="1"/>
    <xf numFmtId="41" fontId="4" fillId="0" borderId="5" xfId="2" applyNumberFormat="1" applyFont="1" applyBorder="1" applyAlignment="1">
      <alignment horizontal="center"/>
    </xf>
    <xf numFmtId="0" fontId="5" fillId="3" borderId="3" xfId="2" applyFill="1" applyBorder="1"/>
    <xf numFmtId="0" fontId="3" fillId="2" borderId="0" xfId="2" applyFont="1" applyFill="1"/>
    <xf numFmtId="0" fontId="5" fillId="2" borderId="0" xfId="2" applyFill="1"/>
    <xf numFmtId="0" fontId="5" fillId="2" borderId="0" xfId="2" applyFill="1" applyAlignment="1">
      <alignment horizontal="center"/>
    </xf>
    <xf numFmtId="0" fontId="5" fillId="2" borderId="12" xfId="2" applyFill="1" applyBorder="1" applyAlignment="1">
      <alignment horizontal="center"/>
    </xf>
    <xf numFmtId="0" fontId="8" fillId="2" borderId="0" xfId="2" applyFont="1" applyFill="1" applyAlignment="1">
      <alignment horizontal="center"/>
    </xf>
    <xf numFmtId="166" fontId="5" fillId="0" borderId="6" xfId="1" applyNumberFormat="1" applyFont="1" applyBorder="1" applyAlignment="1">
      <alignment horizontal="center"/>
    </xf>
    <xf numFmtId="0" fontId="5" fillId="3" borderId="2" xfId="2" applyFill="1" applyBorder="1"/>
    <xf numFmtId="0" fontId="5" fillId="4" borderId="2" xfId="2" applyFill="1" applyBorder="1"/>
    <xf numFmtId="0" fontId="5" fillId="4" borderId="3" xfId="2" applyFill="1" applyBorder="1"/>
    <xf numFmtId="0" fontId="3" fillId="2" borderId="12" xfId="2" applyFont="1" applyFill="1" applyBorder="1" applyAlignment="1">
      <alignment horizontal="center"/>
    </xf>
    <xf numFmtId="0" fontId="11" fillId="2" borderId="0" xfId="2" applyFont="1" applyFill="1"/>
    <xf numFmtId="41" fontId="4" fillId="0" borderId="4" xfId="2" applyNumberFormat="1" applyFont="1" applyBorder="1"/>
    <xf numFmtId="166" fontId="5" fillId="4" borderId="6" xfId="1" applyNumberFormat="1" applyFont="1" applyFill="1" applyBorder="1" applyAlignment="1">
      <alignment horizontal="center"/>
    </xf>
    <xf numFmtId="0" fontId="4" fillId="0" borderId="3" xfId="2" applyFont="1" applyBorder="1"/>
    <xf numFmtId="0" fontId="10" fillId="0" borderId="2" xfId="2" applyFont="1" applyBorder="1"/>
    <xf numFmtId="0" fontId="10" fillId="3" borderId="2" xfId="2" applyFont="1" applyFill="1" applyBorder="1"/>
    <xf numFmtId="0" fontId="10" fillId="4" borderId="2" xfId="2" applyFont="1" applyFill="1" applyBorder="1"/>
    <xf numFmtId="0" fontId="4" fillId="3" borderId="3" xfId="2" applyFont="1" applyFill="1" applyBorder="1"/>
    <xf numFmtId="41" fontId="4" fillId="3" borderId="4" xfId="2" applyNumberFormat="1" applyFont="1" applyFill="1" applyBorder="1"/>
    <xf numFmtId="41" fontId="4" fillId="4" borderId="4" xfId="2" applyNumberFormat="1" applyFont="1" applyFill="1" applyBorder="1"/>
    <xf numFmtId="164" fontId="15" fillId="0" borderId="0" xfId="2" applyNumberFormat="1" applyFont="1"/>
    <xf numFmtId="18" fontId="15" fillId="0" borderId="0" xfId="2" applyNumberFormat="1" applyFont="1"/>
    <xf numFmtId="166" fontId="5" fillId="0" borderId="3" xfId="2" applyNumberFormat="1" applyBorder="1" applyAlignment="1">
      <alignment horizontal="center"/>
    </xf>
    <xf numFmtId="165" fontId="4" fillId="0" borderId="4" xfId="2" applyNumberFormat="1" applyFont="1" applyBorder="1"/>
    <xf numFmtId="165" fontId="4" fillId="3" borderId="4" xfId="2" applyNumberFormat="1" applyFont="1" applyFill="1" applyBorder="1"/>
    <xf numFmtId="165" fontId="4" fillId="5" borderId="4" xfId="2" applyNumberFormat="1" applyFont="1" applyFill="1" applyBorder="1"/>
    <xf numFmtId="165" fontId="4" fillId="4" borderId="4" xfId="2" applyNumberFormat="1" applyFont="1" applyFill="1" applyBorder="1"/>
    <xf numFmtId="41" fontId="4" fillId="9" borderId="4" xfId="2" applyNumberFormat="1" applyFont="1" applyFill="1" applyBorder="1"/>
    <xf numFmtId="41" fontId="4" fillId="0" borderId="2" xfId="2" applyNumberFormat="1" applyFont="1" applyBorder="1"/>
    <xf numFmtId="41" fontId="4" fillId="3" borderId="2" xfId="2" applyNumberFormat="1" applyFont="1" applyFill="1" applyBorder="1"/>
    <xf numFmtId="41" fontId="4" fillId="4" borderId="2" xfId="2" applyNumberFormat="1" applyFont="1" applyFill="1" applyBorder="1"/>
    <xf numFmtId="0" fontId="4" fillId="4" borderId="3" xfId="2" applyFont="1" applyFill="1" applyBorder="1"/>
    <xf numFmtId="0" fontId="5" fillId="7" borderId="3" xfId="2" applyFill="1" applyBorder="1"/>
    <xf numFmtId="41" fontId="4" fillId="9" borderId="2" xfId="2" applyNumberFormat="1" applyFont="1" applyFill="1" applyBorder="1"/>
    <xf numFmtId="0" fontId="4" fillId="9" borderId="3" xfId="2" applyFont="1" applyFill="1" applyBorder="1"/>
    <xf numFmtId="0" fontId="10" fillId="9" borderId="2" xfId="2" applyFont="1" applyFill="1" applyBorder="1"/>
    <xf numFmtId="167" fontId="10" fillId="0" borderId="10" xfId="2" applyNumberFormat="1" applyFont="1" applyBorder="1" applyAlignment="1">
      <alignment horizontal="center"/>
    </xf>
    <xf numFmtId="0" fontId="5" fillId="8" borderId="3" xfId="2" applyFill="1" applyBorder="1"/>
    <xf numFmtId="41" fontId="4" fillId="8" borderId="4" xfId="2" applyNumberFormat="1" applyFont="1" applyFill="1" applyBorder="1"/>
    <xf numFmtId="165" fontId="4" fillId="8" borderId="4" xfId="2" applyNumberFormat="1" applyFont="1" applyFill="1" applyBorder="1"/>
    <xf numFmtId="41" fontId="4" fillId="8" borderId="2" xfId="2" applyNumberFormat="1" applyFont="1" applyFill="1" applyBorder="1"/>
    <xf numFmtId="0" fontId="4" fillId="8" borderId="3" xfId="2" applyFont="1" applyFill="1" applyBorder="1"/>
    <xf numFmtId="0" fontId="10" fillId="8" borderId="2" xfId="2" applyFont="1" applyFill="1" applyBorder="1"/>
    <xf numFmtId="0" fontId="5" fillId="8" borderId="2" xfId="2" applyFill="1" applyBorder="1"/>
    <xf numFmtId="0" fontId="5" fillId="9" borderId="2" xfId="2" applyFill="1" applyBorder="1"/>
    <xf numFmtId="166" fontId="5" fillId="9" borderId="3" xfId="1" applyNumberFormat="1" applyFont="1" applyFill="1" applyBorder="1" applyAlignment="1">
      <alignment horizontal="center"/>
    </xf>
    <xf numFmtId="166" fontId="5" fillId="4" borderId="3" xfId="1" applyNumberFormat="1" applyFont="1" applyFill="1" applyBorder="1" applyAlignment="1">
      <alignment horizontal="center"/>
    </xf>
    <xf numFmtId="166" fontId="5" fillId="4" borderId="16" xfId="1" applyNumberFormat="1" applyFont="1" applyFill="1" applyBorder="1" applyAlignment="1">
      <alignment horizontal="center"/>
    </xf>
    <xf numFmtId="166" fontId="5" fillId="0" borderId="16" xfId="1" applyNumberFormat="1" applyFont="1" applyBorder="1" applyAlignment="1">
      <alignment horizontal="center"/>
    </xf>
    <xf numFmtId="166" fontId="5" fillId="3" borderId="16" xfId="1" applyNumberFormat="1" applyFont="1" applyFill="1" applyBorder="1" applyAlignment="1">
      <alignment horizontal="center"/>
    </xf>
    <xf numFmtId="166" fontId="5" fillId="8" borderId="16" xfId="1" applyNumberFormat="1" applyFont="1" applyFill="1" applyBorder="1" applyAlignment="1">
      <alignment horizontal="center"/>
    </xf>
    <xf numFmtId="166" fontId="5" fillId="9" borderId="16" xfId="1" applyNumberFormat="1" applyFont="1" applyFill="1" applyBorder="1" applyAlignment="1">
      <alignment horizontal="center"/>
    </xf>
    <xf numFmtId="41" fontId="4" fillId="7" borderId="4" xfId="2" applyNumberFormat="1" applyFont="1" applyFill="1" applyBorder="1"/>
    <xf numFmtId="166" fontId="5" fillId="7" borderId="16" xfId="1" applyNumberFormat="1" applyFont="1" applyFill="1" applyBorder="1" applyAlignment="1">
      <alignment horizontal="center"/>
    </xf>
    <xf numFmtId="0" fontId="5" fillId="7" borderId="2" xfId="2" applyFill="1" applyBorder="1"/>
    <xf numFmtId="0" fontId="5" fillId="9" borderId="3" xfId="2" applyFill="1" applyBorder="1"/>
    <xf numFmtId="41" fontId="4" fillId="7" borderId="2" xfId="2" applyNumberFormat="1" applyFont="1" applyFill="1" applyBorder="1"/>
    <xf numFmtId="0" fontId="4" fillId="7" borderId="3" xfId="2" applyFont="1" applyFill="1" applyBorder="1"/>
    <xf numFmtId="0" fontId="10" fillId="7" borderId="2" xfId="2" applyFont="1" applyFill="1" applyBorder="1"/>
    <xf numFmtId="166" fontId="5" fillId="3" borderId="6" xfId="1" applyNumberFormat="1" applyFont="1" applyFill="1" applyBorder="1" applyAlignment="1">
      <alignment horizontal="center"/>
    </xf>
    <xf numFmtId="41" fontId="5" fillId="2" borderId="3" xfId="2" applyNumberFormat="1" applyFill="1" applyBorder="1"/>
    <xf numFmtId="0" fontId="5" fillId="4" borderId="7" xfId="2" applyFill="1" applyBorder="1"/>
    <xf numFmtId="0" fontId="5" fillId="4" borderId="8" xfId="2" applyFill="1" applyBorder="1"/>
    <xf numFmtId="41" fontId="4" fillId="9" borderId="7" xfId="2" applyNumberFormat="1" applyFont="1" applyFill="1" applyBorder="1"/>
    <xf numFmtId="0" fontId="4" fillId="9" borderId="8" xfId="2" applyFont="1" applyFill="1" applyBorder="1"/>
    <xf numFmtId="0" fontId="10" fillId="4" borderId="7" xfId="2" applyFont="1" applyFill="1" applyBorder="1"/>
    <xf numFmtId="41" fontId="4" fillId="4" borderId="11" xfId="2" applyNumberFormat="1" applyFont="1" applyFill="1" applyBorder="1"/>
    <xf numFmtId="166" fontId="5" fillId="9" borderId="17" xfId="1" applyNumberFormat="1" applyFont="1" applyFill="1" applyBorder="1" applyAlignment="1">
      <alignment horizontal="center"/>
    </xf>
    <xf numFmtId="49" fontId="3" fillId="2" borderId="9" xfId="2" applyNumberFormat="1" applyFont="1" applyFill="1" applyBorder="1" applyAlignment="1">
      <alignment horizontal="center"/>
    </xf>
    <xf numFmtId="0" fontId="3" fillId="2" borderId="12" xfId="2" applyFont="1" applyFill="1" applyBorder="1"/>
    <xf numFmtId="41" fontId="14" fillId="0" borderId="5" xfId="2" applyNumberFormat="1" applyFont="1" applyBorder="1" applyAlignment="1">
      <alignment horizontal="center"/>
    </xf>
    <xf numFmtId="41" fontId="13" fillId="0" borderId="5" xfId="2" applyNumberFormat="1" applyFont="1" applyBorder="1" applyAlignment="1">
      <alignment horizontal="center"/>
    </xf>
    <xf numFmtId="165" fontId="12" fillId="0" borderId="1" xfId="2" applyNumberFormat="1" applyFont="1" applyBorder="1"/>
    <xf numFmtId="41" fontId="12" fillId="0" borderId="4" xfId="2" applyNumberFormat="1" applyFont="1" applyBorder="1"/>
    <xf numFmtId="0" fontId="16" fillId="2" borderId="12" xfId="2" applyFont="1" applyFill="1" applyBorder="1" applyAlignment="1">
      <alignment horizontal="center"/>
    </xf>
    <xf numFmtId="41" fontId="12" fillId="0" borderId="21" xfId="2" applyNumberFormat="1" applyFont="1" applyBorder="1" applyAlignment="1">
      <alignment horizontal="center"/>
    </xf>
    <xf numFmtId="41" fontId="12" fillId="0" borderId="25" xfId="2" applyNumberFormat="1" applyFont="1" applyBorder="1" applyAlignment="1">
      <alignment horizontal="center"/>
    </xf>
    <xf numFmtId="41" fontId="14" fillId="0" borderId="18" xfId="2" applyNumberFormat="1" applyFont="1" applyBorder="1" applyAlignment="1">
      <alignment horizontal="center"/>
    </xf>
    <xf numFmtId="41" fontId="4" fillId="0" borderId="18" xfId="2" applyNumberFormat="1" applyFont="1" applyBorder="1" applyAlignment="1">
      <alignment horizontal="center"/>
    </xf>
    <xf numFmtId="41" fontId="13" fillId="0" borderId="18" xfId="2" applyNumberFormat="1" applyFont="1" applyBorder="1" applyAlignment="1">
      <alignment horizontal="center"/>
    </xf>
    <xf numFmtId="167" fontId="10" fillId="0" borderId="19" xfId="2" applyNumberFormat="1" applyFont="1" applyBorder="1" applyAlignment="1">
      <alignment horizontal="center"/>
    </xf>
    <xf numFmtId="165" fontId="12" fillId="0" borderId="26" xfId="2" applyNumberFormat="1" applyFont="1" applyBorder="1"/>
    <xf numFmtId="165" fontId="6" fillId="0" borderId="14" xfId="2" applyNumberFormat="1" applyFont="1" applyBorder="1"/>
    <xf numFmtId="0" fontId="13" fillId="2" borderId="20" xfId="2" applyFont="1" applyFill="1" applyBorder="1" applyAlignment="1">
      <alignment horizontal="center"/>
    </xf>
    <xf numFmtId="0" fontId="13" fillId="2" borderId="0" xfId="2" applyFont="1" applyFill="1" applyAlignment="1">
      <alignment horizontal="center"/>
    </xf>
    <xf numFmtId="0" fontId="8" fillId="2" borderId="27" xfId="2" applyFont="1" applyFill="1" applyBorder="1" applyAlignment="1">
      <alignment horizontal="center"/>
    </xf>
    <xf numFmtId="41" fontId="12" fillId="0" borderId="28" xfId="2" applyNumberFormat="1" applyFont="1" applyBorder="1"/>
    <xf numFmtId="41" fontId="6" fillId="0" borderId="29" xfId="2" applyNumberFormat="1" applyFont="1" applyBorder="1"/>
    <xf numFmtId="0" fontId="16" fillId="2" borderId="13" xfId="2" applyFont="1" applyFill="1" applyBorder="1" applyAlignment="1">
      <alignment horizontal="center"/>
    </xf>
    <xf numFmtId="0" fontId="7" fillId="2" borderId="15" xfId="2" applyFont="1" applyFill="1" applyBorder="1" applyAlignment="1">
      <alignment horizontal="center"/>
    </xf>
    <xf numFmtId="165" fontId="4" fillId="4" borderId="28" xfId="2" applyNumberFormat="1" applyFont="1" applyFill="1" applyBorder="1"/>
    <xf numFmtId="165" fontId="5" fillId="4" borderId="29" xfId="2" applyNumberFormat="1" applyFill="1" applyBorder="1"/>
    <xf numFmtId="165" fontId="4" fillId="0" borderId="28" xfId="2" applyNumberFormat="1" applyFont="1" applyBorder="1"/>
    <xf numFmtId="165" fontId="5" fillId="0" borderId="29" xfId="2" applyNumberFormat="1" applyBorder="1"/>
    <xf numFmtId="165" fontId="4" fillId="3" borderId="28" xfId="2" applyNumberFormat="1" applyFont="1" applyFill="1" applyBorder="1"/>
    <xf numFmtId="165" fontId="5" fillId="3" borderId="29" xfId="2" applyNumberFormat="1" applyFill="1" applyBorder="1"/>
    <xf numFmtId="165" fontId="4" fillId="5" borderId="28" xfId="2" applyNumberFormat="1" applyFont="1" applyFill="1" applyBorder="1"/>
    <xf numFmtId="165" fontId="5" fillId="5" borderId="29" xfId="2" applyNumberFormat="1" applyFill="1" applyBorder="1"/>
    <xf numFmtId="165" fontId="4" fillId="8" borderId="28" xfId="2" applyNumberFormat="1" applyFont="1" applyFill="1" applyBorder="1"/>
    <xf numFmtId="165" fontId="5" fillId="8" borderId="29" xfId="2" applyNumberFormat="1" applyFill="1" applyBorder="1"/>
    <xf numFmtId="165" fontId="4" fillId="2" borderId="30" xfId="2" applyNumberFormat="1" applyFont="1" applyFill="1" applyBorder="1"/>
    <xf numFmtId="165" fontId="4" fillId="2" borderId="31" xfId="2" applyNumberFormat="1" applyFont="1" applyFill="1" applyBorder="1"/>
    <xf numFmtId="165" fontId="5" fillId="2" borderId="32" xfId="2" applyNumberFormat="1" applyFill="1" applyBorder="1"/>
    <xf numFmtId="41" fontId="6" fillId="6" borderId="22" xfId="2" applyNumberFormat="1" applyFont="1" applyFill="1" applyBorder="1" applyAlignment="1">
      <alignment horizontal="center"/>
    </xf>
    <xf numFmtId="41" fontId="3" fillId="6" borderId="23" xfId="2" applyNumberFormat="1" applyFont="1" applyFill="1" applyBorder="1" applyAlignment="1">
      <alignment horizontal="center"/>
    </xf>
    <xf numFmtId="41" fontId="5" fillId="6" borderId="23" xfId="2" applyNumberFormat="1" applyFill="1" applyBorder="1" applyAlignment="1">
      <alignment horizontal="center"/>
    </xf>
    <xf numFmtId="41" fontId="8" fillId="6" borderId="23" xfId="2" applyNumberFormat="1" applyFont="1" applyFill="1" applyBorder="1" applyAlignment="1">
      <alignment horizontal="center"/>
    </xf>
    <xf numFmtId="167" fontId="9" fillId="6" borderId="24" xfId="2" applyNumberFormat="1" applyFont="1" applyFill="1" applyBorder="1" applyAlignment="1">
      <alignment horizontal="center"/>
    </xf>
    <xf numFmtId="0" fontId="1" fillId="0" borderId="0" xfId="0" applyFont="1"/>
    <xf numFmtId="0" fontId="18" fillId="0" borderId="0" xfId="2" applyFont="1"/>
    <xf numFmtId="0" fontId="17" fillId="0" borderId="0" xfId="0" applyFont="1"/>
    <xf numFmtId="43" fontId="0" fillId="0" borderId="0" xfId="0" applyNumberFormat="1"/>
    <xf numFmtId="165" fontId="5" fillId="0" borderId="0" xfId="0" applyNumberFormat="1" applyFont="1"/>
    <xf numFmtId="165" fontId="5" fillId="0" borderId="0" xfId="2" applyNumberFormat="1"/>
    <xf numFmtId="168" fontId="5" fillId="0" borderId="0" xfId="2" applyNumberFormat="1"/>
    <xf numFmtId="168" fontId="5" fillId="0" borderId="0" xfId="0" applyNumberFormat="1" applyFont="1"/>
    <xf numFmtId="168" fontId="0" fillId="0" borderId="0" xfId="0" applyNumberFormat="1"/>
    <xf numFmtId="168" fontId="9" fillId="0" borderId="0" xfId="2" applyNumberFormat="1" applyFont="1" applyAlignment="1">
      <alignment horizontal="center"/>
    </xf>
    <xf numFmtId="168" fontId="5" fillId="0" borderId="0" xfId="2" applyNumberFormat="1" applyFont="1" applyBorder="1"/>
    <xf numFmtId="168" fontId="3" fillId="6" borderId="20" xfId="2" applyNumberFormat="1" applyFont="1" applyFill="1" applyBorder="1" applyAlignment="1">
      <alignment horizontal="center" vertical="center"/>
    </xf>
  </cellXfs>
  <cellStyles count="7">
    <cellStyle name="Comma 2" xfId="3" xr:uid="{DF83A941-A88E-4C4B-82A2-CE912A8CA280}"/>
    <cellStyle name="Currency 2" xfId="6" xr:uid="{2EBA7868-BAA8-40C9-A38A-109FFCFDEF2A}"/>
    <cellStyle name="Normal" xfId="0" builtinId="0"/>
    <cellStyle name="Normal 2" xfId="5" xr:uid="{A2B85845-DE1C-4EBE-ABF2-CC41D3BB822B}"/>
    <cellStyle name="Normal 3" xfId="2" xr:uid="{7071CE57-2789-467A-A698-C4F5055477ED}"/>
    <cellStyle name="Normal_FY2002_EqPup_6" xfId="1" xr:uid="{733F9EC3-1042-49FA-B4A6-41A24CAEC7A9}"/>
    <cellStyle name="Percent 2" xfId="4" xr:uid="{582CFD1F-7457-4D2C-83E3-EC928E9362E4}"/>
  </cellStyles>
  <dxfs count="0"/>
  <tableStyles count="0" defaultTableStyle="TableStyleMedium2" defaultPivotStyle="PivotStyleLight16"/>
  <colors>
    <mruColors>
      <color rgb="FFCCFFCC"/>
      <color rgb="FF99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CD93B-7FEF-495F-AFFA-FD65AA42BED9}">
  <dimension ref="A1:AG167"/>
  <sheetViews>
    <sheetView tabSelected="1" zoomScale="85" zoomScaleNormal="85" workbookViewId="0">
      <pane xSplit="8" ySplit="16" topLeftCell="I17" activePane="bottomRight" state="frozen"/>
      <selection pane="bottomRight" activeCell="K32" sqref="K32"/>
      <selection pane="bottomLeft" activeCell="A17" sqref="A17"/>
      <selection pane="topRight" activeCell="I1" sqref="I1"/>
    </sheetView>
  </sheetViews>
  <sheetFormatPr defaultColWidth="8.85546875" defaultRowHeight="15"/>
  <cols>
    <col min="8" max="8" width="2.42578125" customWidth="1"/>
    <col min="9" max="10" width="9" bestFit="1" customWidth="1"/>
    <col min="11" max="11" width="7.85546875" bestFit="1" customWidth="1"/>
    <col min="12" max="12" width="10.42578125" bestFit="1" customWidth="1"/>
    <col min="13" max="14" width="9" bestFit="1" customWidth="1"/>
    <col min="15" max="15" width="7.85546875" bestFit="1" customWidth="1"/>
    <col min="16" max="16" width="10.42578125" bestFit="1" customWidth="1"/>
    <col min="17" max="18" width="9" bestFit="1" customWidth="1"/>
    <col min="19" max="19" width="7.85546875" bestFit="1" customWidth="1"/>
    <col min="20" max="20" width="10.42578125" bestFit="1" customWidth="1"/>
    <col min="21" max="22" width="9" bestFit="1" customWidth="1"/>
    <col min="23" max="23" width="7.85546875" bestFit="1" customWidth="1"/>
    <col min="24" max="24" width="10.42578125" bestFit="1" customWidth="1"/>
    <col min="25" max="26" width="9" bestFit="1" customWidth="1"/>
    <col min="27" max="27" width="7.85546875" bestFit="1" customWidth="1"/>
    <col min="28" max="28" width="10.42578125" bestFit="1" customWidth="1"/>
    <col min="29" max="29" width="10.42578125" style="132" customWidth="1"/>
  </cols>
  <sheetData>
    <row r="1" spans="1:33">
      <c r="A1" s="2" t="s">
        <v>0</v>
      </c>
      <c r="B1" s="1"/>
      <c r="C1" s="1"/>
      <c r="D1" s="1"/>
      <c r="E1" s="1"/>
      <c r="F1" s="1"/>
      <c r="G1" s="1"/>
      <c r="H1" s="16"/>
      <c r="I1" s="1"/>
      <c r="J1" s="1"/>
      <c r="K1" s="1"/>
      <c r="L1" s="129"/>
      <c r="M1" s="1"/>
      <c r="N1" s="1"/>
      <c r="O1" s="1"/>
      <c r="P1" s="129"/>
      <c r="Q1" s="1"/>
      <c r="R1" s="1"/>
      <c r="S1" s="1"/>
      <c r="T1" s="129"/>
      <c r="U1" s="1"/>
      <c r="V1" s="1"/>
      <c r="W1" s="1"/>
      <c r="X1" s="129"/>
      <c r="Y1" s="1"/>
      <c r="Z1" s="1"/>
      <c r="AA1" s="1"/>
      <c r="AB1" s="129"/>
      <c r="AC1" s="130"/>
      <c r="AD1" s="125" t="s">
        <v>1</v>
      </c>
      <c r="AE1" s="125" t="s">
        <v>2</v>
      </c>
      <c r="AG1" s="13"/>
    </row>
    <row r="2" spans="1:33">
      <c r="B2" s="1"/>
      <c r="C2" s="1"/>
      <c r="D2" s="1"/>
      <c r="E2" s="1"/>
      <c r="F2" s="1"/>
      <c r="G2" s="1"/>
      <c r="H2" s="26" t="s">
        <v>3</v>
      </c>
      <c r="I2" s="1"/>
      <c r="J2" s="1"/>
      <c r="K2" s="1"/>
      <c r="L2" s="128">
        <v>87066.04</v>
      </c>
      <c r="M2" s="1"/>
      <c r="N2" s="1"/>
      <c r="O2" s="1"/>
      <c r="P2" s="128">
        <v>86903.32</v>
      </c>
      <c r="Q2" s="1"/>
      <c r="R2" s="1"/>
      <c r="S2" s="1"/>
      <c r="T2" s="128">
        <v>85564.29</v>
      </c>
      <c r="U2" s="1"/>
      <c r="V2" s="1"/>
      <c r="W2" s="1"/>
      <c r="X2" s="128">
        <v>84000.09</v>
      </c>
      <c r="Y2" s="1"/>
      <c r="Z2" s="1"/>
      <c r="AA2" s="1"/>
      <c r="AB2" s="128">
        <v>83368.11</v>
      </c>
      <c r="AC2" s="131"/>
      <c r="AD2" s="126"/>
      <c r="AE2" s="125" t="s">
        <v>4</v>
      </c>
      <c r="AG2" s="1"/>
    </row>
    <row r="3" spans="1:33">
      <c r="A3" s="1" t="s">
        <v>5</v>
      </c>
      <c r="B3" s="1"/>
      <c r="C3" s="1"/>
      <c r="D3" s="1"/>
      <c r="E3" s="1"/>
      <c r="F3" s="1"/>
      <c r="G3" s="1"/>
      <c r="H3" s="26" t="s">
        <v>3</v>
      </c>
      <c r="L3" s="127">
        <f>L2-L13</f>
        <v>0</v>
      </c>
      <c r="P3" s="127">
        <f>P2-P13</f>
        <v>0</v>
      </c>
      <c r="T3" s="127">
        <f>T2-T13</f>
        <v>0</v>
      </c>
      <c r="X3" s="127">
        <f>X2-X13</f>
        <v>0</v>
      </c>
      <c r="AB3" s="127">
        <f>AB2-AB13</f>
        <v>0</v>
      </c>
      <c r="AD3" s="125" t="s">
        <v>6</v>
      </c>
      <c r="AE3" s="125" t="s">
        <v>7</v>
      </c>
      <c r="AG3" s="9"/>
    </row>
    <row r="4" spans="1:33">
      <c r="B4" s="1"/>
      <c r="C4" s="1"/>
      <c r="D4" s="1"/>
      <c r="E4" s="1"/>
      <c r="F4" s="1"/>
      <c r="G4" s="1"/>
      <c r="H4" s="26" t="s">
        <v>3</v>
      </c>
      <c r="I4" s="124" t="s">
        <v>8</v>
      </c>
      <c r="AD4" s="126"/>
      <c r="AE4" s="125" t="s">
        <v>9</v>
      </c>
      <c r="AG4" s="1"/>
    </row>
    <row r="5" spans="1:33" ht="15.95" thickBot="1">
      <c r="A5" s="1" t="s">
        <v>10</v>
      </c>
      <c r="B5" s="1"/>
      <c r="C5" s="3"/>
      <c r="D5" s="3"/>
      <c r="E5" s="1"/>
      <c r="F5" s="1"/>
      <c r="G5" s="1"/>
      <c r="H5" s="26" t="s">
        <v>3</v>
      </c>
      <c r="I5" s="124" t="s">
        <v>11</v>
      </c>
      <c r="M5" s="124" t="s">
        <v>12</v>
      </c>
      <c r="Q5" s="124" t="s">
        <v>13</v>
      </c>
      <c r="U5" s="124" t="s">
        <v>14</v>
      </c>
      <c r="Y5" s="124" t="s">
        <v>15</v>
      </c>
      <c r="Z5" s="12"/>
      <c r="AA5" s="12"/>
      <c r="AB5" s="12"/>
      <c r="AC5" s="133"/>
      <c r="AD5" s="125" t="s">
        <v>16</v>
      </c>
      <c r="AE5" s="125" t="s">
        <v>17</v>
      </c>
      <c r="AG5" s="1"/>
    </row>
    <row r="6" spans="1:33">
      <c r="D6" s="13"/>
      <c r="E6" s="1"/>
      <c r="F6" s="1"/>
      <c r="G6" s="1"/>
      <c r="H6" s="26" t="s">
        <v>3</v>
      </c>
      <c r="I6" s="91"/>
      <c r="J6" s="92"/>
      <c r="K6" s="92"/>
      <c r="L6" s="119"/>
      <c r="M6" s="91"/>
      <c r="N6" s="92"/>
      <c r="O6" s="92"/>
      <c r="P6" s="119"/>
      <c r="Q6" s="91"/>
      <c r="R6" s="92"/>
      <c r="S6" s="92"/>
      <c r="T6" s="119"/>
      <c r="U6" s="91"/>
      <c r="V6" s="92"/>
      <c r="W6" s="92"/>
      <c r="X6" s="119"/>
      <c r="Y6" s="91"/>
      <c r="Z6" s="92"/>
      <c r="AA6" s="92"/>
      <c r="AB6" s="119"/>
      <c r="AC6" s="135" t="s">
        <v>18</v>
      </c>
      <c r="AD6" s="126"/>
      <c r="AE6" s="125" t="s">
        <v>19</v>
      </c>
      <c r="AG6" s="1"/>
    </row>
    <row r="7" spans="1:33">
      <c r="A7" s="1" t="s">
        <v>20</v>
      </c>
      <c r="D7" s="1"/>
      <c r="E7" s="1"/>
      <c r="F7" s="1"/>
      <c r="G7" s="1"/>
      <c r="H7" s="26" t="s">
        <v>3</v>
      </c>
      <c r="I7" s="93"/>
      <c r="J7" s="86"/>
      <c r="K7" s="86"/>
      <c r="L7" s="120"/>
      <c r="M7" s="93"/>
      <c r="N7" s="86"/>
      <c r="O7" s="86"/>
      <c r="P7" s="120"/>
      <c r="Q7" s="93"/>
      <c r="R7" s="86"/>
      <c r="S7" s="86"/>
      <c r="T7" s="120"/>
      <c r="U7" s="93"/>
      <c r="V7" s="86"/>
      <c r="W7" s="86"/>
      <c r="X7" s="120"/>
      <c r="Y7" s="93"/>
      <c r="Z7" s="86"/>
      <c r="AA7" s="86"/>
      <c r="AB7" s="120"/>
      <c r="AC7" s="135"/>
      <c r="AD7" s="125" t="s">
        <v>21</v>
      </c>
      <c r="AE7" s="125" t="s">
        <v>22</v>
      </c>
      <c r="AG7" s="1"/>
    </row>
    <row r="8" spans="1:33">
      <c r="D8" s="9"/>
      <c r="E8" s="9"/>
      <c r="F8" s="9"/>
      <c r="G8" s="1"/>
      <c r="H8" s="26" t="s">
        <v>3</v>
      </c>
      <c r="I8" s="94" t="s">
        <v>23</v>
      </c>
      <c r="J8" s="14" t="s">
        <v>24</v>
      </c>
      <c r="K8" s="14" t="s">
        <v>23</v>
      </c>
      <c r="L8" s="120" t="s">
        <v>24</v>
      </c>
      <c r="M8" s="94" t="s">
        <v>24</v>
      </c>
      <c r="N8" s="14" t="s">
        <v>25</v>
      </c>
      <c r="O8" s="14" t="s">
        <v>24</v>
      </c>
      <c r="P8" s="120" t="s">
        <v>25</v>
      </c>
      <c r="Q8" s="94" t="s">
        <v>25</v>
      </c>
      <c r="R8" s="14" t="s">
        <v>26</v>
      </c>
      <c r="S8" s="14" t="s">
        <v>25</v>
      </c>
      <c r="T8" s="120" t="s">
        <v>26</v>
      </c>
      <c r="U8" s="94" t="s">
        <v>26</v>
      </c>
      <c r="V8" s="14" t="s">
        <v>27</v>
      </c>
      <c r="W8" s="14" t="s">
        <v>26</v>
      </c>
      <c r="X8" s="120" t="s">
        <v>27</v>
      </c>
      <c r="Y8" s="94" t="s">
        <v>27</v>
      </c>
      <c r="Z8" s="14" t="s">
        <v>28</v>
      </c>
      <c r="AA8" s="14" t="s">
        <v>27</v>
      </c>
      <c r="AB8" s="120" t="s">
        <v>28</v>
      </c>
      <c r="AC8" s="135"/>
      <c r="AD8" s="125"/>
      <c r="AE8" s="125" t="s">
        <v>29</v>
      </c>
    </row>
    <row r="9" spans="1:33">
      <c r="D9" s="1"/>
      <c r="E9" s="36"/>
      <c r="F9" s="37"/>
      <c r="G9" s="1"/>
      <c r="H9" s="26" t="s">
        <v>3</v>
      </c>
      <c r="I9" s="94" t="s">
        <v>30</v>
      </c>
      <c r="J9" s="14" t="s">
        <v>30</v>
      </c>
      <c r="K9" s="14" t="s">
        <v>31</v>
      </c>
      <c r="L9" s="120" t="s">
        <v>32</v>
      </c>
      <c r="M9" s="94" t="s">
        <v>30</v>
      </c>
      <c r="N9" s="14" t="s">
        <v>30</v>
      </c>
      <c r="O9" s="14" t="s">
        <v>31</v>
      </c>
      <c r="P9" s="120" t="s">
        <v>32</v>
      </c>
      <c r="Q9" s="94" t="s">
        <v>30</v>
      </c>
      <c r="R9" s="14" t="s">
        <v>30</v>
      </c>
      <c r="S9" s="14" t="s">
        <v>31</v>
      </c>
      <c r="T9" s="120" t="s">
        <v>32</v>
      </c>
      <c r="U9" s="94" t="s">
        <v>30</v>
      </c>
      <c r="V9" s="14" t="s">
        <v>30</v>
      </c>
      <c r="W9" s="14" t="s">
        <v>31</v>
      </c>
      <c r="X9" s="120" t="s">
        <v>32</v>
      </c>
      <c r="Y9" s="94" t="s">
        <v>30</v>
      </c>
      <c r="Z9" s="14" t="s">
        <v>30</v>
      </c>
      <c r="AA9" s="14" t="s">
        <v>31</v>
      </c>
      <c r="AB9" s="120" t="s">
        <v>32</v>
      </c>
      <c r="AC9" s="135"/>
      <c r="AD9" s="126"/>
      <c r="AE9" s="125" t="s">
        <v>33</v>
      </c>
    </row>
    <row r="10" spans="1:33">
      <c r="D10" s="1"/>
      <c r="E10" s="36"/>
      <c r="F10" s="37"/>
      <c r="G10" s="1"/>
      <c r="H10" s="26" t="s">
        <v>3</v>
      </c>
      <c r="I10" s="94"/>
      <c r="J10" s="14"/>
      <c r="K10" s="14"/>
      <c r="L10" s="121"/>
      <c r="M10" s="94"/>
      <c r="N10" s="14"/>
      <c r="O10" s="14"/>
      <c r="P10" s="121"/>
      <c r="Q10" s="94"/>
      <c r="R10" s="14"/>
      <c r="S10" s="14"/>
      <c r="T10" s="121"/>
      <c r="U10" s="94"/>
      <c r="V10" s="14"/>
      <c r="W10" s="14"/>
      <c r="X10" s="121"/>
      <c r="Y10" s="94"/>
      <c r="Z10" s="14"/>
      <c r="AA10" s="14"/>
      <c r="AB10" s="121"/>
      <c r="AC10" s="135"/>
    </row>
    <row r="11" spans="1:33">
      <c r="D11" s="1"/>
      <c r="E11" s="36"/>
      <c r="F11" s="37"/>
      <c r="G11" s="1"/>
      <c r="H11" s="26" t="s">
        <v>3</v>
      </c>
      <c r="I11" s="95"/>
      <c r="J11" s="87"/>
      <c r="K11" s="87"/>
      <c r="L11" s="122"/>
      <c r="M11" s="95"/>
      <c r="N11" s="87"/>
      <c r="O11" s="87"/>
      <c r="P11" s="122"/>
      <c r="Q11" s="95"/>
      <c r="R11" s="87"/>
      <c r="S11" s="87"/>
      <c r="T11" s="122"/>
      <c r="U11" s="95"/>
      <c r="V11" s="87"/>
      <c r="W11" s="87"/>
      <c r="X11" s="122"/>
      <c r="Y11" s="95"/>
      <c r="Z11" s="87"/>
      <c r="AA11" s="87"/>
      <c r="AB11" s="122"/>
      <c r="AC11" s="135"/>
    </row>
    <row r="12" spans="1:33">
      <c r="D12" s="1"/>
      <c r="E12" s="1"/>
      <c r="F12" s="1"/>
      <c r="G12" s="1"/>
      <c r="H12" s="16"/>
      <c r="I12" s="96"/>
      <c r="J12" s="52"/>
      <c r="K12" s="52"/>
      <c r="L12" s="123"/>
      <c r="M12" s="96"/>
      <c r="N12" s="52"/>
      <c r="O12" s="52"/>
      <c r="P12" s="123"/>
      <c r="Q12" s="96"/>
      <c r="R12" s="52"/>
      <c r="S12" s="52"/>
      <c r="T12" s="123"/>
      <c r="U12" s="96"/>
      <c r="V12" s="52"/>
      <c r="W12" s="52"/>
      <c r="X12" s="123"/>
      <c r="Y12" s="96"/>
      <c r="Z12" s="52"/>
      <c r="AA12" s="52"/>
      <c r="AB12" s="123"/>
      <c r="AC12" s="135"/>
    </row>
    <row r="13" spans="1:33">
      <c r="A13" s="6" t="s">
        <v>34</v>
      </c>
      <c r="B13" s="4" t="s">
        <v>35</v>
      </c>
      <c r="C13" s="4" t="s">
        <v>36</v>
      </c>
      <c r="D13" s="4"/>
      <c r="E13" s="5" t="s">
        <v>37</v>
      </c>
      <c r="F13" s="7" t="s">
        <v>38</v>
      </c>
      <c r="G13" s="8" t="s">
        <v>39</v>
      </c>
      <c r="H13" s="17">
        <v>0</v>
      </c>
      <c r="I13" s="97">
        <f t="shared" ref="I13:AB13" si="0">I149</f>
        <v>87072.430000000008</v>
      </c>
      <c r="J13" s="88">
        <f t="shared" si="0"/>
        <v>86548.12000000001</v>
      </c>
      <c r="K13" s="88">
        <f t="shared" si="0"/>
        <v>256.66999999999996</v>
      </c>
      <c r="L13" s="98">
        <f t="shared" si="0"/>
        <v>87066.039999999964</v>
      </c>
      <c r="M13" s="97">
        <f t="shared" si="0"/>
        <v>86441.500000000029</v>
      </c>
      <c r="N13" s="88">
        <f t="shared" si="0"/>
        <v>86787.88</v>
      </c>
      <c r="O13" s="88">
        <f t="shared" si="0"/>
        <v>291.25999999999993</v>
      </c>
      <c r="P13" s="98">
        <f t="shared" si="0"/>
        <v>86903.32</v>
      </c>
      <c r="Q13" s="97">
        <f t="shared" si="0"/>
        <v>86670.25</v>
      </c>
      <c r="R13" s="88">
        <f t="shared" si="0"/>
        <v>83886.7</v>
      </c>
      <c r="S13" s="88">
        <f t="shared" si="0"/>
        <v>287.12999999999994</v>
      </c>
      <c r="T13" s="98">
        <f t="shared" si="0"/>
        <v>85564.289999999979</v>
      </c>
      <c r="U13" s="97">
        <f t="shared" si="0"/>
        <v>83967.859999999986</v>
      </c>
      <c r="V13" s="88">
        <f t="shared" si="0"/>
        <v>83555.270000000019</v>
      </c>
      <c r="W13" s="88">
        <f t="shared" si="0"/>
        <v>242.68999999999997</v>
      </c>
      <c r="X13" s="98">
        <f t="shared" si="0"/>
        <v>84000.089999999982</v>
      </c>
      <c r="Y13" s="97">
        <f t="shared" si="0"/>
        <v>83600.570000000022</v>
      </c>
      <c r="Z13" s="88">
        <f t="shared" si="0"/>
        <v>82611.299999999988</v>
      </c>
      <c r="AA13" s="88">
        <f t="shared" si="0"/>
        <v>259.26</v>
      </c>
      <c r="AB13" s="98">
        <f t="shared" si="0"/>
        <v>83368.109999999986</v>
      </c>
      <c r="AC13" s="134">
        <f>IFERROR((AB13-L13)/L13,"")</f>
        <v>-4.2472702330322819E-2</v>
      </c>
    </row>
    <row r="14" spans="1:33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0">
        <v>7</v>
      </c>
      <c r="H14" s="20">
        <v>8</v>
      </c>
      <c r="I14" s="99">
        <f t="shared" ref="I14:AB14" si="1">H14+1</f>
        <v>9</v>
      </c>
      <c r="J14" s="100">
        <f t="shared" si="1"/>
        <v>10</v>
      </c>
      <c r="K14" s="100">
        <f t="shared" si="1"/>
        <v>11</v>
      </c>
      <c r="L14" s="101">
        <f t="shared" si="1"/>
        <v>12</v>
      </c>
      <c r="M14" s="99">
        <f t="shared" si="1"/>
        <v>13</v>
      </c>
      <c r="N14" s="100">
        <f t="shared" si="1"/>
        <v>14</v>
      </c>
      <c r="O14" s="100">
        <f t="shared" si="1"/>
        <v>15</v>
      </c>
      <c r="P14" s="101">
        <f t="shared" si="1"/>
        <v>16</v>
      </c>
      <c r="Q14" s="99">
        <f t="shared" si="1"/>
        <v>17</v>
      </c>
      <c r="R14" s="100">
        <f t="shared" si="1"/>
        <v>18</v>
      </c>
      <c r="S14" s="100">
        <f t="shared" si="1"/>
        <v>19</v>
      </c>
      <c r="T14" s="101">
        <f t="shared" si="1"/>
        <v>20</v>
      </c>
      <c r="U14" s="99">
        <f t="shared" si="1"/>
        <v>21</v>
      </c>
      <c r="V14" s="100">
        <f t="shared" si="1"/>
        <v>22</v>
      </c>
      <c r="W14" s="100">
        <f t="shared" si="1"/>
        <v>23</v>
      </c>
      <c r="X14" s="101">
        <f t="shared" si="1"/>
        <v>24</v>
      </c>
      <c r="Y14" s="99">
        <f t="shared" si="1"/>
        <v>25</v>
      </c>
      <c r="Z14" s="100">
        <f t="shared" si="1"/>
        <v>26</v>
      </c>
      <c r="AA14" s="100">
        <f t="shared" si="1"/>
        <v>27</v>
      </c>
      <c r="AB14" s="101">
        <f t="shared" si="1"/>
        <v>28</v>
      </c>
      <c r="AC14" s="134"/>
    </row>
    <row r="15" spans="1:33">
      <c r="A15" s="1"/>
      <c r="B15" s="1"/>
      <c r="C15" s="1"/>
      <c r="D15" s="1"/>
      <c r="E15" s="1"/>
      <c r="F15" s="1"/>
      <c r="G15" s="1"/>
      <c r="H15" s="17"/>
      <c r="I15" s="102">
        <v>0</v>
      </c>
      <c r="J15" s="89">
        <v>0</v>
      </c>
      <c r="K15" s="89">
        <v>0</v>
      </c>
      <c r="L15" s="103">
        <v>0</v>
      </c>
      <c r="M15" s="102">
        <v>0</v>
      </c>
      <c r="N15" s="89">
        <v>0</v>
      </c>
      <c r="O15" s="89">
        <v>0</v>
      </c>
      <c r="P15" s="103">
        <v>0</v>
      </c>
      <c r="Q15" s="102">
        <v>0</v>
      </c>
      <c r="R15" s="89">
        <v>0</v>
      </c>
      <c r="S15" s="89">
        <v>0</v>
      </c>
      <c r="T15" s="103">
        <v>0</v>
      </c>
      <c r="U15" s="102">
        <v>0</v>
      </c>
      <c r="V15" s="89">
        <v>0</v>
      </c>
      <c r="W15" s="89">
        <v>0</v>
      </c>
      <c r="X15" s="103">
        <v>0</v>
      </c>
      <c r="Y15" s="102">
        <v>0</v>
      </c>
      <c r="Z15" s="89">
        <v>0</v>
      </c>
      <c r="AA15" s="89">
        <v>0</v>
      </c>
      <c r="AB15" s="103">
        <v>0</v>
      </c>
      <c r="AC15" s="134" t="str">
        <f t="shared" ref="AC14:AC77" si="2">IFERROR((AB15-L15)/L15,"")</f>
        <v/>
      </c>
    </row>
    <row r="16" spans="1:33">
      <c r="A16" s="18"/>
      <c r="B16" s="19"/>
      <c r="C16" s="19"/>
      <c r="D16" s="19"/>
      <c r="E16" s="25">
        <v>1</v>
      </c>
      <c r="F16" s="25">
        <v>2</v>
      </c>
      <c r="G16" s="25">
        <v>3</v>
      </c>
      <c r="H16" s="25">
        <v>4</v>
      </c>
      <c r="I16" s="104">
        <f>H16+1</f>
        <v>5</v>
      </c>
      <c r="J16" s="90">
        <f t="shared" ref="J16:AB16" si="3">I16+1</f>
        <v>6</v>
      </c>
      <c r="K16" s="90">
        <f t="shared" si="3"/>
        <v>7</v>
      </c>
      <c r="L16" s="105">
        <f t="shared" si="3"/>
        <v>8</v>
      </c>
      <c r="M16" s="104">
        <f t="shared" si="3"/>
        <v>9</v>
      </c>
      <c r="N16" s="90">
        <f t="shared" si="3"/>
        <v>10</v>
      </c>
      <c r="O16" s="90">
        <f t="shared" si="3"/>
        <v>11</v>
      </c>
      <c r="P16" s="105">
        <f t="shared" si="3"/>
        <v>12</v>
      </c>
      <c r="Q16" s="104">
        <f t="shared" si="3"/>
        <v>13</v>
      </c>
      <c r="R16" s="90">
        <f t="shared" si="3"/>
        <v>14</v>
      </c>
      <c r="S16" s="90">
        <f t="shared" si="3"/>
        <v>15</v>
      </c>
      <c r="T16" s="105">
        <f t="shared" si="3"/>
        <v>16</v>
      </c>
      <c r="U16" s="104">
        <f t="shared" si="3"/>
        <v>17</v>
      </c>
      <c r="V16" s="90">
        <f t="shared" si="3"/>
        <v>18</v>
      </c>
      <c r="W16" s="90">
        <f t="shared" si="3"/>
        <v>19</v>
      </c>
      <c r="X16" s="105">
        <f t="shared" si="3"/>
        <v>20</v>
      </c>
      <c r="Y16" s="104">
        <f t="shared" si="3"/>
        <v>21</v>
      </c>
      <c r="Z16" s="90">
        <f t="shared" si="3"/>
        <v>22</v>
      </c>
      <c r="AA16" s="90">
        <f t="shared" si="3"/>
        <v>23</v>
      </c>
      <c r="AB16" s="105">
        <f t="shared" si="3"/>
        <v>24</v>
      </c>
      <c r="AC16" s="134"/>
    </row>
    <row r="17" spans="1:29">
      <c r="A17" s="23" t="s">
        <v>40</v>
      </c>
      <c r="B17" s="24" t="s">
        <v>41</v>
      </c>
      <c r="C17" s="49" t="s">
        <v>40</v>
      </c>
      <c r="D17" s="50" t="s">
        <v>41</v>
      </c>
      <c r="E17" s="32" t="s">
        <v>42</v>
      </c>
      <c r="F17" s="35" t="s">
        <v>43</v>
      </c>
      <c r="G17" s="28">
        <v>1</v>
      </c>
      <c r="H17" s="17"/>
      <c r="I17" s="106">
        <v>1481.12</v>
      </c>
      <c r="J17" s="42">
        <v>1483.49</v>
      </c>
      <c r="K17" s="42">
        <v>7.08</v>
      </c>
      <c r="L17" s="107">
        <v>1489.4199999999998</v>
      </c>
      <c r="M17" s="106">
        <v>1483.6</v>
      </c>
      <c r="N17" s="42">
        <v>1484.7400000000002</v>
      </c>
      <c r="O17" s="42">
        <v>6.9200000000000008</v>
      </c>
      <c r="P17" s="107">
        <v>1491.09</v>
      </c>
      <c r="Q17" s="106">
        <v>1483.6</v>
      </c>
      <c r="R17" s="42">
        <v>1438.1599999999999</v>
      </c>
      <c r="S17" s="42">
        <v>8.6199999999999992</v>
      </c>
      <c r="T17" s="107">
        <v>1469.53</v>
      </c>
      <c r="U17" s="106">
        <v>1250.18</v>
      </c>
      <c r="V17" s="42">
        <v>1248.26</v>
      </c>
      <c r="W17" s="42">
        <v>5.48</v>
      </c>
      <c r="X17" s="107">
        <v>1254.75</v>
      </c>
      <c r="Y17" s="106">
        <v>1248.26</v>
      </c>
      <c r="Z17" s="42">
        <v>1185.7</v>
      </c>
      <c r="AA17" s="42">
        <v>3.38</v>
      </c>
      <c r="AB17" s="107">
        <v>1220.4000000000001</v>
      </c>
      <c r="AC17" s="134">
        <f t="shared" si="2"/>
        <v>-0.18062064427763813</v>
      </c>
    </row>
    <row r="18" spans="1:29">
      <c r="A18" s="23" t="s">
        <v>44</v>
      </c>
      <c r="B18" s="24" t="s">
        <v>45</v>
      </c>
      <c r="C18" s="49" t="s">
        <v>44</v>
      </c>
      <c r="D18" s="50" t="s">
        <v>45</v>
      </c>
      <c r="E18" s="51" t="s">
        <v>46</v>
      </c>
      <c r="F18" s="35" t="s">
        <v>43</v>
      </c>
      <c r="G18" s="63">
        <v>2</v>
      </c>
      <c r="H18" s="17"/>
      <c r="I18" s="106">
        <v>957.3</v>
      </c>
      <c r="J18" s="42">
        <v>939.79000000000008</v>
      </c>
      <c r="K18" s="42">
        <v>3.73</v>
      </c>
      <c r="L18" s="107">
        <v>952.33000000000015</v>
      </c>
      <c r="M18" s="106">
        <v>939.78000000000009</v>
      </c>
      <c r="N18" s="42">
        <v>939.78000000000009</v>
      </c>
      <c r="O18" s="42">
        <v>4.29</v>
      </c>
      <c r="P18" s="107">
        <v>944.07</v>
      </c>
      <c r="Q18" s="106">
        <v>939.78000000000009</v>
      </c>
      <c r="R18" s="42">
        <v>906.17</v>
      </c>
      <c r="S18" s="42">
        <v>4.8499999999999996</v>
      </c>
      <c r="T18" s="107">
        <v>927.88</v>
      </c>
      <c r="U18" s="106">
        <v>906.17000000000007</v>
      </c>
      <c r="V18" s="42">
        <v>941.55</v>
      </c>
      <c r="W18" s="42">
        <v>2.2000000000000002</v>
      </c>
      <c r="X18" s="107">
        <v>926.12</v>
      </c>
      <c r="Y18" s="106">
        <v>941.55</v>
      </c>
      <c r="Z18" s="42">
        <v>910.17000000000007</v>
      </c>
      <c r="AA18" s="42">
        <v>4.95</v>
      </c>
      <c r="AB18" s="107">
        <v>930.88</v>
      </c>
      <c r="AC18" s="134">
        <f t="shared" si="2"/>
        <v>-2.2523705018218636E-2</v>
      </c>
    </row>
    <row r="19" spans="1:29">
      <c r="A19" s="23" t="s">
        <v>47</v>
      </c>
      <c r="B19" s="24" t="s">
        <v>48</v>
      </c>
      <c r="C19" s="49" t="s">
        <v>47</v>
      </c>
      <c r="D19" s="50" t="s">
        <v>48</v>
      </c>
      <c r="E19" s="51" t="s">
        <v>49</v>
      </c>
      <c r="F19" s="35" t="s">
        <v>43</v>
      </c>
      <c r="G19" s="63">
        <v>3</v>
      </c>
      <c r="H19" s="17"/>
      <c r="I19" s="106">
        <v>1764.71</v>
      </c>
      <c r="J19" s="42">
        <v>1760.05</v>
      </c>
      <c r="K19" s="42">
        <v>6.73</v>
      </c>
      <c r="L19" s="107">
        <v>1769.1299999999999</v>
      </c>
      <c r="M19" s="106">
        <v>1761.1499999999999</v>
      </c>
      <c r="N19" s="42">
        <v>1761.1499999999999</v>
      </c>
      <c r="O19" s="42">
        <v>8.15</v>
      </c>
      <c r="P19" s="107">
        <v>1769.2999999999997</v>
      </c>
      <c r="Q19" s="106">
        <v>1761.1499999999999</v>
      </c>
      <c r="R19" s="42">
        <v>1709.55</v>
      </c>
      <c r="S19" s="42">
        <v>9.73</v>
      </c>
      <c r="T19" s="107">
        <v>1745.12</v>
      </c>
      <c r="U19" s="106">
        <v>1709.55</v>
      </c>
      <c r="V19" s="42">
        <v>1717.57</v>
      </c>
      <c r="W19" s="42">
        <v>3</v>
      </c>
      <c r="X19" s="107">
        <v>1716.6399999999996</v>
      </c>
      <c r="Y19" s="106">
        <v>1717.57</v>
      </c>
      <c r="Z19" s="42">
        <v>1690.41</v>
      </c>
      <c r="AA19" s="42">
        <v>2.04</v>
      </c>
      <c r="AB19" s="107">
        <v>1706.1100000000001</v>
      </c>
      <c r="AC19" s="134">
        <f t="shared" si="2"/>
        <v>-3.5622028906863688E-2</v>
      </c>
    </row>
    <row r="20" spans="1:29">
      <c r="A20" s="23" t="s">
        <v>50</v>
      </c>
      <c r="B20" s="24" t="s">
        <v>51</v>
      </c>
      <c r="C20" s="49" t="s">
        <v>50</v>
      </c>
      <c r="D20" s="50" t="s">
        <v>52</v>
      </c>
      <c r="E20" s="51" t="s">
        <v>53</v>
      </c>
      <c r="F20" s="35" t="s">
        <v>54</v>
      </c>
      <c r="G20" s="63">
        <v>4</v>
      </c>
      <c r="H20" s="17"/>
      <c r="I20" s="106">
        <v>1300.54</v>
      </c>
      <c r="J20" s="42">
        <v>1259.0000000000002</v>
      </c>
      <c r="K20" s="42">
        <v>2.61</v>
      </c>
      <c r="L20" s="107">
        <v>1282.4699999999998</v>
      </c>
      <c r="M20" s="106">
        <v>1257.1500000000001</v>
      </c>
      <c r="N20" s="42">
        <v>1258.1000000000001</v>
      </c>
      <c r="O20" s="42">
        <v>5.87</v>
      </c>
      <c r="P20" s="107">
        <v>1263.5</v>
      </c>
      <c r="Q20" s="106">
        <v>1257.1500000000001</v>
      </c>
      <c r="R20" s="42">
        <v>1255.1299999999999</v>
      </c>
      <c r="S20" s="42">
        <v>7.22</v>
      </c>
      <c r="T20" s="107">
        <v>1263.4599999999998</v>
      </c>
      <c r="U20" s="106">
        <v>1255.1299999999999</v>
      </c>
      <c r="V20" s="42">
        <v>1283.8499999999999</v>
      </c>
      <c r="W20" s="42">
        <v>6.8</v>
      </c>
      <c r="X20" s="107">
        <v>1276.3400000000001</v>
      </c>
      <c r="Y20" s="106">
        <v>1283.8499999999999</v>
      </c>
      <c r="Z20" s="42">
        <v>1210.8499999999999</v>
      </c>
      <c r="AA20" s="42">
        <v>7.87</v>
      </c>
      <c r="AB20" s="107">
        <v>1255.26</v>
      </c>
      <c r="AC20" s="134">
        <f t="shared" si="2"/>
        <v>-2.1216870570071669E-2</v>
      </c>
    </row>
    <row r="21" spans="1:29">
      <c r="A21" s="11" t="s">
        <v>55</v>
      </c>
      <c r="B21" s="10" t="s">
        <v>56</v>
      </c>
      <c r="C21" s="44" t="s">
        <v>55</v>
      </c>
      <c r="D21" s="29" t="s">
        <v>56</v>
      </c>
      <c r="E21" s="30" t="s">
        <v>57</v>
      </c>
      <c r="F21" s="27" t="s">
        <v>58</v>
      </c>
      <c r="G21" s="64">
        <v>5</v>
      </c>
      <c r="H21" s="17"/>
      <c r="I21" s="108">
        <v>356.15999999999997</v>
      </c>
      <c r="J21" s="39">
        <v>353.11</v>
      </c>
      <c r="K21" s="39">
        <v>0.79</v>
      </c>
      <c r="L21" s="109">
        <v>355.44000000000005</v>
      </c>
      <c r="M21" s="108">
        <v>353.11</v>
      </c>
      <c r="N21" s="39">
        <v>356.18</v>
      </c>
      <c r="O21" s="39">
        <v>1</v>
      </c>
      <c r="P21" s="109">
        <v>355.65999999999997</v>
      </c>
      <c r="Q21" s="108">
        <v>356.18</v>
      </c>
      <c r="R21" s="39">
        <v>353.52</v>
      </c>
      <c r="S21" s="39">
        <v>1.94</v>
      </c>
      <c r="T21" s="109">
        <v>356.8</v>
      </c>
      <c r="U21" s="108">
        <v>353.52</v>
      </c>
      <c r="V21" s="39">
        <v>360.23999999999995</v>
      </c>
      <c r="W21" s="39">
        <v>1.68</v>
      </c>
      <c r="X21" s="109">
        <v>358.57000000000005</v>
      </c>
      <c r="Y21" s="108">
        <v>360.23999999999995</v>
      </c>
      <c r="Z21" s="39">
        <v>360.80999999999995</v>
      </c>
      <c r="AA21" s="39">
        <v>3.61</v>
      </c>
      <c r="AB21" s="109">
        <v>364.15000000000003</v>
      </c>
      <c r="AC21" s="134">
        <f t="shared" si="2"/>
        <v>2.4504839072698566E-2</v>
      </c>
    </row>
    <row r="22" spans="1:29">
      <c r="A22" s="11" t="s">
        <v>59</v>
      </c>
      <c r="B22" s="10" t="s">
        <v>60</v>
      </c>
      <c r="C22" s="44" t="s">
        <v>59</v>
      </c>
      <c r="D22" s="29" t="s">
        <v>60</v>
      </c>
      <c r="E22" s="30" t="s">
        <v>61</v>
      </c>
      <c r="F22" s="27" t="s">
        <v>58</v>
      </c>
      <c r="G22" s="21">
        <v>5</v>
      </c>
      <c r="H22" s="17"/>
      <c r="I22" s="108">
        <v>164.35000000000002</v>
      </c>
      <c r="J22" s="39">
        <v>166.14</v>
      </c>
      <c r="K22" s="39">
        <v>0</v>
      </c>
      <c r="L22" s="109">
        <v>165.25</v>
      </c>
      <c r="M22" s="108">
        <v>166.14</v>
      </c>
      <c r="N22" s="39">
        <v>166.14</v>
      </c>
      <c r="O22" s="39">
        <v>0</v>
      </c>
      <c r="P22" s="109">
        <v>166.14000000000001</v>
      </c>
      <c r="Q22" s="108">
        <v>166.14</v>
      </c>
      <c r="R22" s="39">
        <v>183.4</v>
      </c>
      <c r="S22" s="39">
        <v>0</v>
      </c>
      <c r="T22" s="109">
        <v>174.77</v>
      </c>
      <c r="U22" s="108">
        <v>183.4</v>
      </c>
      <c r="V22" s="39">
        <v>176.8</v>
      </c>
      <c r="W22" s="39">
        <v>0</v>
      </c>
      <c r="X22" s="109">
        <v>180.1</v>
      </c>
      <c r="Y22" s="108">
        <v>176.8</v>
      </c>
      <c r="Z22" s="39">
        <v>168.9</v>
      </c>
      <c r="AA22" s="39">
        <v>0</v>
      </c>
      <c r="AB22" s="109">
        <v>172.85</v>
      </c>
      <c r="AC22" s="134">
        <f t="shared" si="2"/>
        <v>4.5990922844175455E-2</v>
      </c>
    </row>
    <row r="23" spans="1:29">
      <c r="A23" s="11" t="s">
        <v>62</v>
      </c>
      <c r="B23" s="10" t="s">
        <v>63</v>
      </c>
      <c r="C23" s="44" t="s">
        <v>62</v>
      </c>
      <c r="D23" s="29" t="s">
        <v>63</v>
      </c>
      <c r="E23" s="30" t="s">
        <v>64</v>
      </c>
      <c r="F23" s="27" t="s">
        <v>58</v>
      </c>
      <c r="G23" s="21">
        <v>5</v>
      </c>
      <c r="H23" s="17"/>
      <c r="I23" s="108">
        <v>52.019999999999996</v>
      </c>
      <c r="J23" s="39">
        <v>54.53</v>
      </c>
      <c r="K23" s="39">
        <v>0</v>
      </c>
      <c r="L23" s="109">
        <v>53.28</v>
      </c>
      <c r="M23" s="108">
        <v>54.53</v>
      </c>
      <c r="N23" s="39">
        <v>54.53</v>
      </c>
      <c r="O23" s="39">
        <v>0</v>
      </c>
      <c r="P23" s="109">
        <v>54.53</v>
      </c>
      <c r="Q23" s="108">
        <v>54.53</v>
      </c>
      <c r="R23" s="39">
        <v>57.8</v>
      </c>
      <c r="S23" s="39">
        <v>0</v>
      </c>
      <c r="T23" s="109">
        <v>56.17</v>
      </c>
      <c r="U23" s="108">
        <v>57.8</v>
      </c>
      <c r="V23" s="39">
        <v>71.349999999999994</v>
      </c>
      <c r="W23" s="39">
        <v>0</v>
      </c>
      <c r="X23" s="109">
        <v>64.58</v>
      </c>
      <c r="Y23" s="108">
        <v>71.349999999999994</v>
      </c>
      <c r="Z23" s="39">
        <v>60.35</v>
      </c>
      <c r="AA23" s="39">
        <v>0</v>
      </c>
      <c r="AB23" s="109">
        <v>65.849999999999994</v>
      </c>
      <c r="AC23" s="134">
        <f t="shared" si="2"/>
        <v>0.23592342342342329</v>
      </c>
    </row>
    <row r="24" spans="1:29">
      <c r="A24" s="11" t="s">
        <v>65</v>
      </c>
      <c r="B24" s="10" t="s">
        <v>66</v>
      </c>
      <c r="C24" s="44" t="s">
        <v>65</v>
      </c>
      <c r="D24" s="29" t="s">
        <v>66</v>
      </c>
      <c r="E24" s="30" t="s">
        <v>67</v>
      </c>
      <c r="F24" s="27" t="s">
        <v>58</v>
      </c>
      <c r="G24" s="21">
        <v>5</v>
      </c>
      <c r="H24" s="17"/>
      <c r="I24" s="108">
        <v>0</v>
      </c>
      <c r="J24" s="39">
        <v>0</v>
      </c>
      <c r="K24" s="39">
        <v>0</v>
      </c>
      <c r="L24" s="109">
        <v>0</v>
      </c>
      <c r="M24" s="108">
        <v>0</v>
      </c>
      <c r="N24" s="39">
        <v>0</v>
      </c>
      <c r="O24" s="39">
        <v>0</v>
      </c>
      <c r="P24" s="109">
        <v>0</v>
      </c>
      <c r="Q24" s="108">
        <v>0</v>
      </c>
      <c r="R24" s="39">
        <v>0</v>
      </c>
      <c r="S24" s="39">
        <v>0</v>
      </c>
      <c r="T24" s="109">
        <v>0</v>
      </c>
      <c r="U24" s="108">
        <v>0</v>
      </c>
      <c r="V24" s="39">
        <v>0</v>
      </c>
      <c r="W24" s="39">
        <v>0</v>
      </c>
      <c r="X24" s="109">
        <v>0</v>
      </c>
      <c r="Y24" s="108">
        <v>0</v>
      </c>
      <c r="Z24" s="39">
        <v>0</v>
      </c>
      <c r="AA24" s="39">
        <v>0</v>
      </c>
      <c r="AB24" s="109">
        <v>0</v>
      </c>
      <c r="AC24" s="134" t="str">
        <f t="shared" si="2"/>
        <v/>
      </c>
    </row>
    <row r="25" spans="1:29">
      <c r="A25" s="22" t="s">
        <v>68</v>
      </c>
      <c r="B25" s="15" t="s">
        <v>69</v>
      </c>
      <c r="C25" s="45" t="s">
        <v>68</v>
      </c>
      <c r="D25" s="33" t="s">
        <v>69</v>
      </c>
      <c r="E25" s="31" t="s">
        <v>70</v>
      </c>
      <c r="F25" s="34" t="s">
        <v>58</v>
      </c>
      <c r="G25" s="75">
        <v>5</v>
      </c>
      <c r="H25" s="17"/>
      <c r="I25" s="110">
        <v>1462.71</v>
      </c>
      <c r="J25" s="40">
        <v>1490.06</v>
      </c>
      <c r="K25" s="40">
        <v>1.8599999999999999</v>
      </c>
      <c r="L25" s="111">
        <v>1478.28</v>
      </c>
      <c r="M25" s="110">
        <v>1491.1100000000001</v>
      </c>
      <c r="N25" s="40">
        <v>1491.1100000000001</v>
      </c>
      <c r="O25" s="40">
        <v>2.8</v>
      </c>
      <c r="P25" s="111">
        <v>1493.91</v>
      </c>
      <c r="Q25" s="110">
        <v>1491.1100000000001</v>
      </c>
      <c r="R25" s="40">
        <v>1478.1499999999969</v>
      </c>
      <c r="S25" s="40">
        <v>2.5700000000000003</v>
      </c>
      <c r="T25" s="111">
        <v>1487.21</v>
      </c>
      <c r="U25" s="110">
        <v>1478.15</v>
      </c>
      <c r="V25" s="40">
        <v>1440.9199999999998</v>
      </c>
      <c r="W25" s="40">
        <v>3.0100000000000002</v>
      </c>
      <c r="X25" s="111">
        <v>1462.58</v>
      </c>
      <c r="Y25" s="110">
        <v>1448.3000000000002</v>
      </c>
      <c r="Z25" s="40">
        <v>1351.7</v>
      </c>
      <c r="AA25" s="40">
        <v>3.56</v>
      </c>
      <c r="AB25" s="111">
        <v>1403.6200000000001</v>
      </c>
      <c r="AC25" s="134">
        <f t="shared" si="2"/>
        <v>-5.0504640528181301E-2</v>
      </c>
    </row>
    <row r="26" spans="1:29">
      <c r="A26" s="70" t="s">
        <v>71</v>
      </c>
      <c r="B26" s="48" t="s">
        <v>72</v>
      </c>
      <c r="C26" s="72" t="s">
        <v>71</v>
      </c>
      <c r="D26" s="73" t="s">
        <v>72</v>
      </c>
      <c r="E26" s="74" t="s">
        <v>73</v>
      </c>
      <c r="F26" s="68" t="s">
        <v>58</v>
      </c>
      <c r="G26" s="69">
        <v>5</v>
      </c>
      <c r="H26" s="17"/>
      <c r="I26" s="112">
        <v>1526.8500000000001</v>
      </c>
      <c r="J26" s="41">
        <v>1444.94</v>
      </c>
      <c r="K26" s="41">
        <v>2.5099999999999998</v>
      </c>
      <c r="L26" s="113">
        <v>1488.4499999999998</v>
      </c>
      <c r="M26" s="112">
        <v>1443.98</v>
      </c>
      <c r="N26" s="41">
        <v>1443.98</v>
      </c>
      <c r="O26" s="41">
        <v>6.2</v>
      </c>
      <c r="P26" s="113">
        <v>1450.1799999999998</v>
      </c>
      <c r="Q26" s="112">
        <v>1443.98</v>
      </c>
      <c r="R26" s="41">
        <v>1308.7399999999989</v>
      </c>
      <c r="S26" s="41">
        <v>7.37</v>
      </c>
      <c r="T26" s="113">
        <v>1383.76</v>
      </c>
      <c r="U26" s="112">
        <v>1308.7400000000002</v>
      </c>
      <c r="V26" s="41">
        <v>1347.41</v>
      </c>
      <c r="W26" s="41">
        <v>4.5999999999999996</v>
      </c>
      <c r="X26" s="113">
        <v>1332.74</v>
      </c>
      <c r="Y26" s="112">
        <v>1347.9599999999998</v>
      </c>
      <c r="Z26" s="41">
        <v>1301.6499999999999</v>
      </c>
      <c r="AA26" s="41">
        <v>8.39</v>
      </c>
      <c r="AB26" s="113">
        <v>1333.2400000000002</v>
      </c>
      <c r="AC26" s="134">
        <f t="shared" si="2"/>
        <v>-0.10427626053948712</v>
      </c>
    </row>
    <row r="27" spans="1:29">
      <c r="A27" s="11" t="s">
        <v>74</v>
      </c>
      <c r="B27" s="10" t="s">
        <v>75</v>
      </c>
      <c r="C27" s="44" t="s">
        <v>74</v>
      </c>
      <c r="D27" s="29" t="s">
        <v>75</v>
      </c>
      <c r="E27" s="30" t="s">
        <v>76</v>
      </c>
      <c r="F27" s="27" t="s">
        <v>58</v>
      </c>
      <c r="G27" s="64">
        <v>6</v>
      </c>
      <c r="H27" s="17"/>
      <c r="I27" s="108">
        <v>192.2</v>
      </c>
      <c r="J27" s="39">
        <v>192</v>
      </c>
      <c r="K27" s="39">
        <v>0</v>
      </c>
      <c r="L27" s="109">
        <v>192.1</v>
      </c>
      <c r="M27" s="108">
        <v>192</v>
      </c>
      <c r="N27" s="39">
        <v>238.6</v>
      </c>
      <c r="O27" s="39">
        <v>0</v>
      </c>
      <c r="P27" s="109">
        <v>215.32</v>
      </c>
      <c r="Q27" s="108">
        <v>238.6</v>
      </c>
      <c r="R27" s="39">
        <v>233.1</v>
      </c>
      <c r="S27" s="39">
        <v>0</v>
      </c>
      <c r="T27" s="109">
        <v>235.87</v>
      </c>
      <c r="U27" s="108">
        <v>233.1</v>
      </c>
      <c r="V27" s="39">
        <v>225.01</v>
      </c>
      <c r="W27" s="39">
        <v>0</v>
      </c>
      <c r="X27" s="109">
        <v>229.07</v>
      </c>
      <c r="Y27" s="108">
        <v>225.01</v>
      </c>
      <c r="Z27" s="39">
        <v>201.4</v>
      </c>
      <c r="AA27" s="39">
        <v>0</v>
      </c>
      <c r="AB27" s="109">
        <v>213.21</v>
      </c>
      <c r="AC27" s="134">
        <f t="shared" si="2"/>
        <v>0.10989068193649149</v>
      </c>
    </row>
    <row r="28" spans="1:29">
      <c r="A28" s="23" t="s">
        <v>77</v>
      </c>
      <c r="B28" s="24" t="s">
        <v>78</v>
      </c>
      <c r="C28" s="49" t="s">
        <v>77</v>
      </c>
      <c r="D28" s="50" t="s">
        <v>78</v>
      </c>
      <c r="E28" s="32" t="s">
        <v>79</v>
      </c>
      <c r="F28" s="35" t="s">
        <v>58</v>
      </c>
      <c r="G28" s="63">
        <v>6</v>
      </c>
      <c r="H28" s="17"/>
      <c r="I28" s="106">
        <v>1740.92</v>
      </c>
      <c r="J28" s="42">
        <v>1714.29</v>
      </c>
      <c r="K28" s="42">
        <v>0</v>
      </c>
      <c r="L28" s="107">
        <v>1727.66</v>
      </c>
      <c r="M28" s="106">
        <v>1714.29</v>
      </c>
      <c r="N28" s="42">
        <v>1714.29</v>
      </c>
      <c r="O28" s="42">
        <v>2.94</v>
      </c>
      <c r="P28" s="107">
        <v>1717.2299999999998</v>
      </c>
      <c r="Q28" s="106">
        <v>1714.29</v>
      </c>
      <c r="R28" s="42">
        <v>1651.8499999999997</v>
      </c>
      <c r="S28" s="42">
        <v>6.81</v>
      </c>
      <c r="T28" s="107">
        <v>1689.95</v>
      </c>
      <c r="U28" s="106">
        <v>1651.8499999999997</v>
      </c>
      <c r="V28" s="42">
        <v>1605.18</v>
      </c>
      <c r="W28" s="42">
        <v>6</v>
      </c>
      <c r="X28" s="107">
        <v>1634.59</v>
      </c>
      <c r="Y28" s="106">
        <v>1605.18</v>
      </c>
      <c r="Z28" s="42">
        <v>1636</v>
      </c>
      <c r="AA28" s="42">
        <v>4.83</v>
      </c>
      <c r="AB28" s="107">
        <v>1625.46</v>
      </c>
      <c r="AC28" s="134">
        <f t="shared" si="2"/>
        <v>-5.9155157843557203E-2</v>
      </c>
    </row>
    <row r="29" spans="1:29">
      <c r="A29" s="23" t="s">
        <v>80</v>
      </c>
      <c r="B29" s="24" t="s">
        <v>81</v>
      </c>
      <c r="C29" s="49" t="s">
        <v>80</v>
      </c>
      <c r="D29" s="50" t="s">
        <v>81</v>
      </c>
      <c r="E29" s="32" t="s">
        <v>82</v>
      </c>
      <c r="F29" s="35" t="s">
        <v>54</v>
      </c>
      <c r="G29" s="63">
        <v>6</v>
      </c>
      <c r="H29" s="17"/>
      <c r="I29" s="106">
        <v>323.02999999999997</v>
      </c>
      <c r="J29" s="42">
        <v>311.02999999999997</v>
      </c>
      <c r="K29" s="42">
        <v>0</v>
      </c>
      <c r="L29" s="107">
        <v>317.04999999999995</v>
      </c>
      <c r="M29" s="106">
        <v>311.02</v>
      </c>
      <c r="N29" s="42">
        <v>311.02</v>
      </c>
      <c r="O29" s="42">
        <v>0.98</v>
      </c>
      <c r="P29" s="107">
        <v>312</v>
      </c>
      <c r="Q29" s="106">
        <v>311.02</v>
      </c>
      <c r="R29" s="42">
        <v>289.23</v>
      </c>
      <c r="S29" s="42">
        <v>0</v>
      </c>
      <c r="T29" s="107">
        <v>300.14</v>
      </c>
      <c r="U29" s="106">
        <v>289.23</v>
      </c>
      <c r="V29" s="42">
        <v>298.14999999999998</v>
      </c>
      <c r="W29" s="42">
        <v>0</v>
      </c>
      <c r="X29" s="107">
        <v>293.7</v>
      </c>
      <c r="Y29" s="106">
        <v>298.14999999999998</v>
      </c>
      <c r="Z29" s="42">
        <v>280.05</v>
      </c>
      <c r="AA29" s="42">
        <v>0</v>
      </c>
      <c r="AB29" s="107">
        <v>289.11</v>
      </c>
      <c r="AC29" s="134">
        <f t="shared" si="2"/>
        <v>-8.8124901435104694E-2</v>
      </c>
    </row>
    <row r="30" spans="1:29">
      <c r="A30" s="11" t="s">
        <v>83</v>
      </c>
      <c r="B30" s="10" t="s">
        <v>84</v>
      </c>
      <c r="C30" s="44" t="s">
        <v>83</v>
      </c>
      <c r="D30" s="29" t="s">
        <v>84</v>
      </c>
      <c r="E30" s="30" t="s">
        <v>85</v>
      </c>
      <c r="F30" s="27" t="s">
        <v>86</v>
      </c>
      <c r="G30" s="64">
        <v>7</v>
      </c>
      <c r="H30" s="17"/>
      <c r="I30" s="108">
        <v>2313.0500000000006</v>
      </c>
      <c r="J30" s="39">
        <v>2334.11</v>
      </c>
      <c r="K30" s="39">
        <v>4.83</v>
      </c>
      <c r="L30" s="109">
        <v>2328.4499999999998</v>
      </c>
      <c r="M30" s="108">
        <v>2334.19</v>
      </c>
      <c r="N30" s="39">
        <v>2338.48</v>
      </c>
      <c r="O30" s="39">
        <v>2.9</v>
      </c>
      <c r="P30" s="109">
        <v>2339.2399999999998</v>
      </c>
      <c r="Q30" s="108">
        <v>2334.19</v>
      </c>
      <c r="R30" s="39">
        <v>2305.5599999999981</v>
      </c>
      <c r="S30" s="39">
        <v>1.94</v>
      </c>
      <c r="T30" s="109">
        <v>2321.86</v>
      </c>
      <c r="U30" s="108">
        <v>2305.56</v>
      </c>
      <c r="V30" s="39">
        <v>2318.4499999999994</v>
      </c>
      <c r="W30" s="39">
        <v>3.38</v>
      </c>
      <c r="X30" s="109">
        <v>2315.4299999999998</v>
      </c>
      <c r="Y30" s="108">
        <v>2318.4499999999994</v>
      </c>
      <c r="Z30" s="39">
        <v>2317.2599999999998</v>
      </c>
      <c r="AA30" s="39">
        <v>3.59</v>
      </c>
      <c r="AB30" s="109">
        <v>2321.4899999999998</v>
      </c>
      <c r="AC30" s="134">
        <f t="shared" si="2"/>
        <v>-2.9891129292018456E-3</v>
      </c>
    </row>
    <row r="31" spans="1:29">
      <c r="A31" s="11" t="s">
        <v>87</v>
      </c>
      <c r="B31" s="10" t="s">
        <v>88</v>
      </c>
      <c r="C31" s="44" t="s">
        <v>87</v>
      </c>
      <c r="D31" s="29" t="s">
        <v>88</v>
      </c>
      <c r="E31" s="30" t="s">
        <v>89</v>
      </c>
      <c r="F31" s="27" t="s">
        <v>90</v>
      </c>
      <c r="G31" s="64">
        <v>9</v>
      </c>
      <c r="H31" s="17"/>
      <c r="I31" s="108">
        <v>169.15</v>
      </c>
      <c r="J31" s="39">
        <v>157.28</v>
      </c>
      <c r="K31" s="39">
        <v>2</v>
      </c>
      <c r="L31" s="109">
        <v>165.23000000000002</v>
      </c>
      <c r="M31" s="108">
        <v>157.44999999999999</v>
      </c>
      <c r="N31" s="39">
        <v>160.71</v>
      </c>
      <c r="O31" s="39">
        <v>3.08</v>
      </c>
      <c r="P31" s="109">
        <v>162.17000000000002</v>
      </c>
      <c r="Q31" s="108">
        <v>160.31</v>
      </c>
      <c r="R31" s="39">
        <v>168.36</v>
      </c>
      <c r="S31" s="39">
        <v>3.96</v>
      </c>
      <c r="T31" s="109">
        <v>168.32</v>
      </c>
      <c r="U31" s="108">
        <v>168.36</v>
      </c>
      <c r="V31" s="39">
        <v>172</v>
      </c>
      <c r="W31" s="39">
        <v>2.37</v>
      </c>
      <c r="X31" s="109">
        <v>172.56</v>
      </c>
      <c r="Y31" s="108">
        <v>172</v>
      </c>
      <c r="Z31" s="39">
        <v>162.9</v>
      </c>
      <c r="AA31" s="39">
        <v>2</v>
      </c>
      <c r="AB31" s="109">
        <v>169.47</v>
      </c>
      <c r="AC31" s="134">
        <f t="shared" si="2"/>
        <v>2.5661199540034981E-2</v>
      </c>
    </row>
    <row r="32" spans="1:29">
      <c r="A32" s="11" t="s">
        <v>91</v>
      </c>
      <c r="B32" s="10" t="s">
        <v>92</v>
      </c>
      <c r="C32" s="44" t="s">
        <v>91</v>
      </c>
      <c r="D32" s="29" t="s">
        <v>92</v>
      </c>
      <c r="E32" s="30" t="s">
        <v>93</v>
      </c>
      <c r="F32" s="27" t="s">
        <v>94</v>
      </c>
      <c r="G32" s="64">
        <v>9</v>
      </c>
      <c r="H32" s="17"/>
      <c r="I32" s="108">
        <v>321.8</v>
      </c>
      <c r="J32" s="39">
        <v>321.10000000000002</v>
      </c>
      <c r="K32" s="39">
        <v>1</v>
      </c>
      <c r="L32" s="109">
        <v>322.45</v>
      </c>
      <c r="M32" s="108">
        <v>321</v>
      </c>
      <c r="N32" s="39">
        <v>321</v>
      </c>
      <c r="O32" s="39">
        <v>1.96</v>
      </c>
      <c r="P32" s="109">
        <v>322.95999999999998</v>
      </c>
      <c r="Q32" s="108">
        <v>321</v>
      </c>
      <c r="R32" s="39">
        <v>325</v>
      </c>
      <c r="S32" s="39">
        <v>0.58000000000000007</v>
      </c>
      <c r="T32" s="109">
        <v>323.58000000000004</v>
      </c>
      <c r="U32" s="108">
        <v>325</v>
      </c>
      <c r="V32" s="39">
        <v>307.05</v>
      </c>
      <c r="W32" s="39">
        <v>0.56999999999999995</v>
      </c>
      <c r="X32" s="109">
        <v>316.62</v>
      </c>
      <c r="Y32" s="108">
        <v>307.05</v>
      </c>
      <c r="Z32" s="39">
        <v>299.66999999999996</v>
      </c>
      <c r="AA32" s="39">
        <v>0.97</v>
      </c>
      <c r="AB32" s="109">
        <v>304.36</v>
      </c>
      <c r="AC32" s="134">
        <f t="shared" si="2"/>
        <v>-5.6101721197084745E-2</v>
      </c>
    </row>
    <row r="33" spans="1:29">
      <c r="A33" s="11" t="s">
        <v>95</v>
      </c>
      <c r="B33" s="10" t="s">
        <v>96</v>
      </c>
      <c r="C33" s="44" t="s">
        <v>95</v>
      </c>
      <c r="D33" s="29" t="s">
        <v>96</v>
      </c>
      <c r="E33" s="30" t="s">
        <v>97</v>
      </c>
      <c r="F33" s="27" t="s">
        <v>94</v>
      </c>
      <c r="G33" s="64">
        <v>9</v>
      </c>
      <c r="H33" s="17"/>
      <c r="I33" s="108">
        <v>107</v>
      </c>
      <c r="J33" s="39">
        <v>97</v>
      </c>
      <c r="K33" s="39">
        <v>1</v>
      </c>
      <c r="L33" s="109">
        <v>103</v>
      </c>
      <c r="M33" s="108">
        <v>97</v>
      </c>
      <c r="N33" s="39">
        <v>105.4</v>
      </c>
      <c r="O33" s="39">
        <v>1.3900000000000001</v>
      </c>
      <c r="P33" s="109">
        <v>102.59</v>
      </c>
      <c r="Q33" s="108">
        <v>105</v>
      </c>
      <c r="R33" s="39">
        <v>101</v>
      </c>
      <c r="S33" s="39">
        <v>0</v>
      </c>
      <c r="T33" s="109">
        <v>103</v>
      </c>
      <c r="U33" s="108">
        <v>101</v>
      </c>
      <c r="V33" s="39">
        <v>95</v>
      </c>
      <c r="W33" s="39">
        <v>0</v>
      </c>
      <c r="X33" s="109">
        <v>98</v>
      </c>
      <c r="Y33" s="108">
        <v>95</v>
      </c>
      <c r="Z33" s="39">
        <v>100.3</v>
      </c>
      <c r="AA33" s="39">
        <v>0</v>
      </c>
      <c r="AB33" s="109">
        <v>97.65</v>
      </c>
      <c r="AC33" s="134">
        <f t="shared" si="2"/>
        <v>-5.1941747572815479E-2</v>
      </c>
    </row>
    <row r="34" spans="1:29">
      <c r="A34" s="23" t="s">
        <v>98</v>
      </c>
      <c r="B34" s="24" t="s">
        <v>99</v>
      </c>
      <c r="C34" s="46" t="s">
        <v>98</v>
      </c>
      <c r="D34" s="47" t="s">
        <v>99</v>
      </c>
      <c r="E34" s="32" t="s">
        <v>100</v>
      </c>
      <c r="F34" s="35" t="s">
        <v>90</v>
      </c>
      <c r="G34" s="61">
        <v>9</v>
      </c>
      <c r="H34" s="17"/>
      <c r="I34" s="106">
        <v>349.48</v>
      </c>
      <c r="J34" s="42">
        <v>346.15</v>
      </c>
      <c r="K34" s="42">
        <v>0.91</v>
      </c>
      <c r="L34" s="107">
        <v>348.75</v>
      </c>
      <c r="M34" s="106">
        <v>346.13</v>
      </c>
      <c r="N34" s="42">
        <v>347.28</v>
      </c>
      <c r="O34" s="42">
        <v>0</v>
      </c>
      <c r="P34" s="107">
        <v>346.71000000000004</v>
      </c>
      <c r="Q34" s="106">
        <v>346.13</v>
      </c>
      <c r="R34" s="42">
        <v>309.54000000000002</v>
      </c>
      <c r="S34" s="42">
        <v>0.41</v>
      </c>
      <c r="T34" s="107">
        <v>328.28</v>
      </c>
      <c r="U34" s="106">
        <v>309.54000000000002</v>
      </c>
      <c r="V34" s="42">
        <v>322.08999999999997</v>
      </c>
      <c r="W34" s="42">
        <v>0</v>
      </c>
      <c r="X34" s="107">
        <v>315.85000000000002</v>
      </c>
      <c r="Y34" s="106">
        <v>322.08999999999997</v>
      </c>
      <c r="Z34" s="42">
        <v>321.70000000000005</v>
      </c>
      <c r="AA34" s="42">
        <v>1.31</v>
      </c>
      <c r="AB34" s="107">
        <v>323.25</v>
      </c>
      <c r="AC34" s="134">
        <f t="shared" si="2"/>
        <v>-7.3118279569892475E-2</v>
      </c>
    </row>
    <row r="35" spans="1:29">
      <c r="A35" s="23" t="s">
        <v>101</v>
      </c>
      <c r="B35" s="24" t="s">
        <v>102</v>
      </c>
      <c r="C35" s="49" t="s">
        <v>101</v>
      </c>
      <c r="D35" s="50" t="s">
        <v>103</v>
      </c>
      <c r="E35" s="32" t="s">
        <v>104</v>
      </c>
      <c r="F35" s="35" t="s">
        <v>94</v>
      </c>
      <c r="G35" s="62">
        <v>9</v>
      </c>
      <c r="H35" s="17"/>
      <c r="I35" s="106">
        <v>626.15</v>
      </c>
      <c r="J35" s="42">
        <v>573.55000000000007</v>
      </c>
      <c r="K35" s="42">
        <v>0</v>
      </c>
      <c r="L35" s="107">
        <v>599.8599999999999</v>
      </c>
      <c r="M35" s="106">
        <v>573.05000000000007</v>
      </c>
      <c r="N35" s="42">
        <v>576.56999999999994</v>
      </c>
      <c r="O35" s="42">
        <v>0.56000000000000005</v>
      </c>
      <c r="P35" s="107">
        <v>575.39</v>
      </c>
      <c r="Q35" s="106">
        <v>576.56999999999994</v>
      </c>
      <c r="R35" s="42">
        <v>577.79</v>
      </c>
      <c r="S35" s="42">
        <v>0</v>
      </c>
      <c r="T35" s="107">
        <v>577.21</v>
      </c>
      <c r="U35" s="106">
        <v>577.79</v>
      </c>
      <c r="V35" s="42">
        <v>564.6</v>
      </c>
      <c r="W35" s="42">
        <v>0.24</v>
      </c>
      <c r="X35" s="107">
        <v>571.45000000000005</v>
      </c>
      <c r="Y35" s="106">
        <v>564.6</v>
      </c>
      <c r="Z35" s="42">
        <v>566.13</v>
      </c>
      <c r="AA35" s="42">
        <v>0.9</v>
      </c>
      <c r="AB35" s="107">
        <v>566.27</v>
      </c>
      <c r="AC35" s="134">
        <f t="shared" si="2"/>
        <v>-5.5996399159803825E-2</v>
      </c>
    </row>
    <row r="36" spans="1:29">
      <c r="A36" s="11" t="s">
        <v>105</v>
      </c>
      <c r="B36" s="10" t="s">
        <v>106</v>
      </c>
      <c r="C36" s="44" t="s">
        <v>105</v>
      </c>
      <c r="D36" s="29" t="s">
        <v>106</v>
      </c>
      <c r="E36" s="30" t="s">
        <v>107</v>
      </c>
      <c r="F36" s="27" t="s">
        <v>86</v>
      </c>
      <c r="G36" s="64">
        <v>10</v>
      </c>
      <c r="H36" s="17"/>
      <c r="I36" s="108">
        <v>1644.63</v>
      </c>
      <c r="J36" s="39">
        <v>1582.63</v>
      </c>
      <c r="K36" s="39">
        <v>4.5199999999999996</v>
      </c>
      <c r="L36" s="109">
        <v>1618.18</v>
      </c>
      <c r="M36" s="108">
        <v>1582.2</v>
      </c>
      <c r="N36" s="39">
        <v>1586.5</v>
      </c>
      <c r="O36" s="39">
        <v>6.5</v>
      </c>
      <c r="P36" s="109">
        <v>1590.85</v>
      </c>
      <c r="Q36" s="108">
        <v>1582.2</v>
      </c>
      <c r="R36" s="39">
        <v>1529.2899999999991</v>
      </c>
      <c r="S36" s="39">
        <v>9.2399999999999984</v>
      </c>
      <c r="T36" s="109">
        <v>1565.02</v>
      </c>
      <c r="U36" s="108">
        <v>1529.29</v>
      </c>
      <c r="V36" s="39">
        <v>1461.4699999999998</v>
      </c>
      <c r="W36" s="39">
        <v>2.73</v>
      </c>
      <c r="X36" s="109">
        <v>1498.13</v>
      </c>
      <c r="Y36" s="108">
        <v>1461.4699999999998</v>
      </c>
      <c r="Z36" s="39">
        <v>1481.02</v>
      </c>
      <c r="AA36" s="39">
        <v>3.0599999999999996</v>
      </c>
      <c r="AB36" s="109">
        <v>1474.33</v>
      </c>
      <c r="AC36" s="134">
        <f t="shared" si="2"/>
        <v>-8.8896167299064466E-2</v>
      </c>
    </row>
    <row r="37" spans="1:29">
      <c r="A37" s="11" t="s">
        <v>108</v>
      </c>
      <c r="B37" s="10" t="s">
        <v>109</v>
      </c>
      <c r="C37" s="44" t="s">
        <v>108</v>
      </c>
      <c r="D37" s="29" t="s">
        <v>109</v>
      </c>
      <c r="E37" s="30" t="s">
        <v>110</v>
      </c>
      <c r="F37" s="27" t="s">
        <v>94</v>
      </c>
      <c r="G37" s="64">
        <v>11</v>
      </c>
      <c r="H37" s="17"/>
      <c r="I37" s="108">
        <v>1094</v>
      </c>
      <c r="J37" s="39">
        <v>1120.8499999999999</v>
      </c>
      <c r="K37" s="39">
        <v>1.95</v>
      </c>
      <c r="L37" s="109">
        <v>1109.3800000000001</v>
      </c>
      <c r="M37" s="108">
        <v>1118.4000000000001</v>
      </c>
      <c r="N37" s="39">
        <v>1118.4000000000001</v>
      </c>
      <c r="O37" s="39">
        <v>0.7</v>
      </c>
      <c r="P37" s="109">
        <v>1119.0999999999999</v>
      </c>
      <c r="Q37" s="108">
        <v>1118.4000000000001</v>
      </c>
      <c r="R37" s="39">
        <v>1066.81</v>
      </c>
      <c r="S37" s="39">
        <v>0.66</v>
      </c>
      <c r="T37" s="109">
        <v>1093.27</v>
      </c>
      <c r="U37" s="108">
        <v>1066.81</v>
      </c>
      <c r="V37" s="39">
        <v>1071.04</v>
      </c>
      <c r="W37" s="39">
        <v>0.19</v>
      </c>
      <c r="X37" s="109">
        <v>1069.1400000000001</v>
      </c>
      <c r="Y37" s="108">
        <v>1071.04</v>
      </c>
      <c r="Z37" s="39">
        <v>1042.17</v>
      </c>
      <c r="AA37" s="39">
        <v>2.85</v>
      </c>
      <c r="AB37" s="109">
        <v>1059.48</v>
      </c>
      <c r="AC37" s="134">
        <f t="shared" si="2"/>
        <v>-4.4980078963024472E-2</v>
      </c>
    </row>
    <row r="38" spans="1:29">
      <c r="A38" s="11" t="s">
        <v>111</v>
      </c>
      <c r="B38" s="10" t="s">
        <v>112</v>
      </c>
      <c r="C38" s="44" t="s">
        <v>111</v>
      </c>
      <c r="D38" s="29" t="s">
        <v>112</v>
      </c>
      <c r="E38" s="30" t="s">
        <v>113</v>
      </c>
      <c r="F38" s="27" t="s">
        <v>86</v>
      </c>
      <c r="G38" s="64">
        <v>12</v>
      </c>
      <c r="H38" s="17"/>
      <c r="I38" s="108">
        <v>4</v>
      </c>
      <c r="J38" s="39">
        <v>3</v>
      </c>
      <c r="K38" s="39">
        <v>0</v>
      </c>
      <c r="L38" s="109">
        <v>0</v>
      </c>
      <c r="M38" s="108">
        <v>3</v>
      </c>
      <c r="N38" s="39">
        <v>3</v>
      </c>
      <c r="O38" s="39">
        <v>0</v>
      </c>
      <c r="P38" s="109">
        <v>0</v>
      </c>
      <c r="Q38" s="108">
        <v>3</v>
      </c>
      <c r="R38" s="39">
        <v>3</v>
      </c>
      <c r="S38" s="39">
        <v>0</v>
      </c>
      <c r="T38" s="109">
        <v>0</v>
      </c>
      <c r="U38" s="108">
        <v>3</v>
      </c>
      <c r="V38" s="39">
        <v>4</v>
      </c>
      <c r="W38" s="39">
        <v>0</v>
      </c>
      <c r="X38" s="109">
        <v>0</v>
      </c>
      <c r="Y38" s="108">
        <v>4</v>
      </c>
      <c r="Z38" s="39">
        <v>4</v>
      </c>
      <c r="AA38" s="39">
        <v>0</v>
      </c>
      <c r="AB38" s="109">
        <v>4</v>
      </c>
      <c r="AC38" s="134" t="str">
        <f t="shared" si="2"/>
        <v/>
      </c>
    </row>
    <row r="39" spans="1:29">
      <c r="A39" s="23" t="s">
        <v>114</v>
      </c>
      <c r="B39" s="24" t="s">
        <v>115</v>
      </c>
      <c r="C39" s="49" t="s">
        <v>114</v>
      </c>
      <c r="D39" s="50" t="s">
        <v>115</v>
      </c>
      <c r="E39" s="32" t="s">
        <v>116</v>
      </c>
      <c r="F39" s="35" t="s">
        <v>86</v>
      </c>
      <c r="G39" s="63">
        <v>12</v>
      </c>
      <c r="H39" s="17"/>
      <c r="I39" s="106">
        <v>2626.1</v>
      </c>
      <c r="J39" s="42">
        <v>2648.3</v>
      </c>
      <c r="K39" s="42">
        <v>2</v>
      </c>
      <c r="L39" s="107">
        <v>2639.27</v>
      </c>
      <c r="M39" s="106">
        <v>2634</v>
      </c>
      <c r="N39" s="42">
        <v>2634</v>
      </c>
      <c r="O39" s="42">
        <v>5.18</v>
      </c>
      <c r="P39" s="107">
        <v>2639.18</v>
      </c>
      <c r="Q39" s="106">
        <v>2634</v>
      </c>
      <c r="R39" s="42">
        <v>2609.02</v>
      </c>
      <c r="S39" s="42">
        <v>6.05</v>
      </c>
      <c r="T39" s="107">
        <v>2627.62</v>
      </c>
      <c r="U39" s="106">
        <v>2609.02</v>
      </c>
      <c r="V39" s="42">
        <v>2608.0699999999997</v>
      </c>
      <c r="W39" s="42">
        <v>2.0299999999999998</v>
      </c>
      <c r="X39" s="107">
        <v>2610.6400000000003</v>
      </c>
      <c r="Y39" s="106">
        <v>2608.0699999999997</v>
      </c>
      <c r="Z39" s="42">
        <v>2578.8500000000004</v>
      </c>
      <c r="AA39" s="42">
        <v>2.41</v>
      </c>
      <c r="AB39" s="107">
        <v>2595.92</v>
      </c>
      <c r="AC39" s="134">
        <f t="shared" si="2"/>
        <v>-1.6424996305796646E-2</v>
      </c>
    </row>
    <row r="40" spans="1:29">
      <c r="A40" s="23" t="s">
        <v>117</v>
      </c>
      <c r="B40" s="24" t="s">
        <v>118</v>
      </c>
      <c r="C40" s="49" t="s">
        <v>117</v>
      </c>
      <c r="D40" s="50" t="s">
        <v>118</v>
      </c>
      <c r="E40" s="51" t="s">
        <v>119</v>
      </c>
      <c r="F40" s="35" t="s">
        <v>86</v>
      </c>
      <c r="G40" s="63">
        <v>14</v>
      </c>
      <c r="H40" s="17"/>
      <c r="I40" s="106">
        <v>4291.8900000000003</v>
      </c>
      <c r="J40" s="42">
        <v>4271.68</v>
      </c>
      <c r="K40" s="42">
        <v>1.8900000000000001</v>
      </c>
      <c r="L40" s="107">
        <v>4283.7800000000007</v>
      </c>
      <c r="M40" s="106">
        <v>4271.7</v>
      </c>
      <c r="N40" s="42">
        <v>4271.7</v>
      </c>
      <c r="O40" s="42">
        <v>9.57</v>
      </c>
      <c r="P40" s="107">
        <v>4281.2699999999995</v>
      </c>
      <c r="Q40" s="106">
        <v>4271.7</v>
      </c>
      <c r="R40" s="42">
        <v>4149.8899999999994</v>
      </c>
      <c r="S40" s="42">
        <v>7.08</v>
      </c>
      <c r="T40" s="107">
        <v>4217.9600000000009</v>
      </c>
      <c r="U40" s="106">
        <v>4149.8900000000003</v>
      </c>
      <c r="V40" s="42">
        <v>4166.4399999999996</v>
      </c>
      <c r="W40" s="42">
        <v>4.25</v>
      </c>
      <c r="X40" s="107">
        <v>4162.5</v>
      </c>
      <c r="Y40" s="106">
        <v>4165.4399999999996</v>
      </c>
      <c r="Z40" s="42">
        <v>4069.3</v>
      </c>
      <c r="AA40" s="42">
        <v>8.3000000000000007</v>
      </c>
      <c r="AB40" s="107">
        <v>4125.7699999999995</v>
      </c>
      <c r="AC40" s="134">
        <f t="shared" si="2"/>
        <v>-3.6885647722338939E-2</v>
      </c>
    </row>
    <row r="41" spans="1:29">
      <c r="A41" s="11" t="s">
        <v>120</v>
      </c>
      <c r="B41" s="10" t="s">
        <v>121</v>
      </c>
      <c r="C41" s="44" t="s">
        <v>120</v>
      </c>
      <c r="D41" s="29" t="s">
        <v>121</v>
      </c>
      <c r="E41" s="30" t="s">
        <v>122</v>
      </c>
      <c r="F41" s="27" t="s">
        <v>86</v>
      </c>
      <c r="G41" s="64">
        <v>15</v>
      </c>
      <c r="H41" s="17"/>
      <c r="I41" s="108">
        <v>3843.6499999999996</v>
      </c>
      <c r="J41" s="39">
        <v>3823.46</v>
      </c>
      <c r="K41" s="39">
        <v>4.2700000000000005</v>
      </c>
      <c r="L41" s="109">
        <v>3837.86</v>
      </c>
      <c r="M41" s="108">
        <v>3824.11</v>
      </c>
      <c r="N41" s="39">
        <v>3824.11</v>
      </c>
      <c r="O41" s="39">
        <v>4.04</v>
      </c>
      <c r="P41" s="109">
        <v>3828.15</v>
      </c>
      <c r="Q41" s="108">
        <v>3824.11</v>
      </c>
      <c r="R41" s="39">
        <v>3495.7799999999988</v>
      </c>
      <c r="S41" s="39">
        <v>3.1100000000000003</v>
      </c>
      <c r="T41" s="109">
        <v>3663.11</v>
      </c>
      <c r="U41" s="108">
        <v>3495.7799999999997</v>
      </c>
      <c r="V41" s="39">
        <v>3404.84</v>
      </c>
      <c r="W41" s="39">
        <v>3.7199999999999998</v>
      </c>
      <c r="X41" s="109">
        <v>3454.06</v>
      </c>
      <c r="Y41" s="108">
        <v>3404.84</v>
      </c>
      <c r="Z41" s="39">
        <v>3469.28</v>
      </c>
      <c r="AA41" s="39">
        <v>0.85</v>
      </c>
      <c r="AB41" s="109">
        <v>3437.94</v>
      </c>
      <c r="AC41" s="134">
        <f t="shared" si="2"/>
        <v>-0.10420390530139194</v>
      </c>
    </row>
    <row r="42" spans="1:29">
      <c r="A42" s="11" t="s">
        <v>123</v>
      </c>
      <c r="B42" s="10" t="s">
        <v>124</v>
      </c>
      <c r="C42" s="44" t="s">
        <v>123</v>
      </c>
      <c r="D42" s="29" t="s">
        <v>124</v>
      </c>
      <c r="E42" s="30" t="s">
        <v>125</v>
      </c>
      <c r="F42" s="27" t="s">
        <v>86</v>
      </c>
      <c r="G42" s="64">
        <v>16</v>
      </c>
      <c r="H42" s="17"/>
      <c r="I42" s="108">
        <v>2575.1600000000003</v>
      </c>
      <c r="J42" s="39">
        <v>2584.6400000000003</v>
      </c>
      <c r="K42" s="39">
        <v>12.5</v>
      </c>
      <c r="L42" s="109">
        <v>2592.4399999999996</v>
      </c>
      <c r="M42" s="108">
        <v>2581.2000000000003</v>
      </c>
      <c r="N42" s="39">
        <v>2581.2000000000003</v>
      </c>
      <c r="O42" s="39">
        <v>11.25</v>
      </c>
      <c r="P42" s="109">
        <v>2592.4499999999998</v>
      </c>
      <c r="Q42" s="108">
        <v>2581.2000000000003</v>
      </c>
      <c r="R42" s="39">
        <v>2545.3099999999981</v>
      </c>
      <c r="S42" s="39">
        <v>11.09</v>
      </c>
      <c r="T42" s="109">
        <v>2574.37</v>
      </c>
      <c r="U42" s="108">
        <v>2545.31</v>
      </c>
      <c r="V42" s="39">
        <v>2576.6500000000005</v>
      </c>
      <c r="W42" s="39">
        <v>9.6199999999999992</v>
      </c>
      <c r="X42" s="109">
        <v>2570.63</v>
      </c>
      <c r="Y42" s="108">
        <v>2576.6500000000005</v>
      </c>
      <c r="Z42" s="39">
        <v>2559.77</v>
      </c>
      <c r="AA42" s="39">
        <v>6.84</v>
      </c>
      <c r="AB42" s="109">
        <v>2575.08</v>
      </c>
      <c r="AC42" s="134">
        <f t="shared" si="2"/>
        <v>-6.6963941306258483E-3</v>
      </c>
    </row>
    <row r="43" spans="1:29">
      <c r="A43" s="11" t="s">
        <v>126</v>
      </c>
      <c r="B43" s="10" t="s">
        <v>127</v>
      </c>
      <c r="C43" s="44" t="s">
        <v>126</v>
      </c>
      <c r="D43" s="29" t="s">
        <v>127</v>
      </c>
      <c r="E43" s="30" t="s">
        <v>128</v>
      </c>
      <c r="F43" s="27" t="s">
        <v>86</v>
      </c>
      <c r="G43" s="64">
        <v>17</v>
      </c>
      <c r="H43" s="17"/>
      <c r="I43" s="108">
        <v>873.58999999999992</v>
      </c>
      <c r="J43" s="39">
        <v>838.76</v>
      </c>
      <c r="K43" s="39">
        <v>1.31</v>
      </c>
      <c r="L43" s="109">
        <v>857.52</v>
      </c>
      <c r="M43" s="108">
        <v>835.24000000000012</v>
      </c>
      <c r="N43" s="39">
        <v>837.21</v>
      </c>
      <c r="O43" s="39">
        <v>0.62</v>
      </c>
      <c r="P43" s="109">
        <v>836.84999999999991</v>
      </c>
      <c r="Q43" s="108">
        <v>835.24000000000012</v>
      </c>
      <c r="R43" s="39">
        <v>774.76999999999987</v>
      </c>
      <c r="S43" s="39">
        <v>2.4299999999999997</v>
      </c>
      <c r="T43" s="109">
        <v>807.47</v>
      </c>
      <c r="U43" s="108">
        <v>774.76</v>
      </c>
      <c r="V43" s="39">
        <v>796.19</v>
      </c>
      <c r="W43" s="39">
        <v>0.75</v>
      </c>
      <c r="X43" s="109">
        <v>786.25</v>
      </c>
      <c r="Y43" s="108">
        <v>795.24</v>
      </c>
      <c r="Z43" s="39">
        <v>769.17000000000007</v>
      </c>
      <c r="AA43" s="39">
        <v>0.28999999999999998</v>
      </c>
      <c r="AB43" s="109">
        <v>782.54000000000008</v>
      </c>
      <c r="AC43" s="134">
        <f t="shared" si="2"/>
        <v>-8.7438193861367558E-2</v>
      </c>
    </row>
    <row r="44" spans="1:29">
      <c r="A44" s="11" t="s">
        <v>129</v>
      </c>
      <c r="B44" s="10" t="s">
        <v>130</v>
      </c>
      <c r="C44" s="44" t="s">
        <v>129</v>
      </c>
      <c r="D44" s="29" t="s">
        <v>130</v>
      </c>
      <c r="E44" s="30" t="s">
        <v>131</v>
      </c>
      <c r="F44" s="27" t="s">
        <v>132</v>
      </c>
      <c r="G44" s="64">
        <v>19</v>
      </c>
      <c r="H44" s="17"/>
      <c r="I44" s="108">
        <v>134.4</v>
      </c>
      <c r="J44" s="39">
        <v>126.95</v>
      </c>
      <c r="K44" s="39">
        <v>0</v>
      </c>
      <c r="L44" s="109">
        <v>130.68</v>
      </c>
      <c r="M44" s="108">
        <v>128</v>
      </c>
      <c r="N44" s="39">
        <v>128</v>
      </c>
      <c r="O44" s="39">
        <v>0</v>
      </c>
      <c r="P44" s="109">
        <v>128</v>
      </c>
      <c r="Q44" s="108">
        <v>128</v>
      </c>
      <c r="R44" s="39">
        <v>143.20000000000002</v>
      </c>
      <c r="S44" s="39">
        <v>0</v>
      </c>
      <c r="T44" s="109">
        <v>135.61000000000001</v>
      </c>
      <c r="U44" s="108">
        <v>143.20000000000002</v>
      </c>
      <c r="V44" s="39">
        <v>145.4</v>
      </c>
      <c r="W44" s="39">
        <v>0</v>
      </c>
      <c r="X44" s="109">
        <v>144.31</v>
      </c>
      <c r="Y44" s="108">
        <v>162</v>
      </c>
      <c r="Z44" s="39">
        <v>136.5</v>
      </c>
      <c r="AA44" s="39">
        <v>0</v>
      </c>
      <c r="AB44" s="109">
        <v>149.25</v>
      </c>
      <c r="AC44" s="134">
        <f t="shared" si="2"/>
        <v>0.14210284664830114</v>
      </c>
    </row>
    <row r="45" spans="1:29">
      <c r="A45" s="11" t="s">
        <v>133</v>
      </c>
      <c r="B45" s="10" t="s">
        <v>134</v>
      </c>
      <c r="C45" s="44" t="s">
        <v>133</v>
      </c>
      <c r="D45" s="29" t="s">
        <v>134</v>
      </c>
      <c r="E45" s="30" t="s">
        <v>135</v>
      </c>
      <c r="F45" s="27" t="s">
        <v>132</v>
      </c>
      <c r="G45" s="64">
        <v>19</v>
      </c>
      <c r="H45" s="17"/>
      <c r="I45" s="108">
        <v>0</v>
      </c>
      <c r="J45" s="39">
        <v>0</v>
      </c>
      <c r="K45" s="39">
        <v>0</v>
      </c>
      <c r="L45" s="109">
        <v>0</v>
      </c>
      <c r="M45" s="108">
        <v>0</v>
      </c>
      <c r="N45" s="39">
        <v>0</v>
      </c>
      <c r="O45" s="39">
        <v>0</v>
      </c>
      <c r="P45" s="109">
        <v>0</v>
      </c>
      <c r="Q45" s="108">
        <v>0</v>
      </c>
      <c r="R45" s="39">
        <v>0</v>
      </c>
      <c r="S45" s="39">
        <v>0</v>
      </c>
      <c r="T45" s="109">
        <v>0</v>
      </c>
      <c r="U45" s="108">
        <v>0</v>
      </c>
      <c r="V45" s="39">
        <v>0</v>
      </c>
      <c r="W45" s="39">
        <v>0</v>
      </c>
      <c r="X45" s="109">
        <v>0</v>
      </c>
      <c r="Y45" s="108">
        <v>0</v>
      </c>
      <c r="Z45" s="39">
        <v>0</v>
      </c>
      <c r="AA45" s="39">
        <v>0</v>
      </c>
      <c r="AB45" s="109">
        <v>0</v>
      </c>
      <c r="AC45" s="134" t="str">
        <f t="shared" si="2"/>
        <v/>
      </c>
    </row>
    <row r="46" spans="1:29">
      <c r="A46" s="11" t="s">
        <v>136</v>
      </c>
      <c r="B46" s="10" t="s">
        <v>137</v>
      </c>
      <c r="C46" s="44" t="s">
        <v>136</v>
      </c>
      <c r="D46" s="29" t="s">
        <v>137</v>
      </c>
      <c r="E46" s="30" t="s">
        <v>138</v>
      </c>
      <c r="F46" s="27" t="s">
        <v>132</v>
      </c>
      <c r="G46" s="64">
        <v>19</v>
      </c>
      <c r="H46" s="17"/>
      <c r="I46" s="108">
        <v>0</v>
      </c>
      <c r="J46" s="39">
        <v>0</v>
      </c>
      <c r="K46" s="39">
        <v>0</v>
      </c>
      <c r="L46" s="109">
        <v>0</v>
      </c>
      <c r="M46" s="108">
        <v>0</v>
      </c>
      <c r="N46" s="39">
        <v>0</v>
      </c>
      <c r="O46" s="39">
        <v>0</v>
      </c>
      <c r="P46" s="109">
        <v>0</v>
      </c>
      <c r="Q46" s="108">
        <v>0</v>
      </c>
      <c r="R46" s="39">
        <v>0</v>
      </c>
      <c r="S46" s="39">
        <v>0</v>
      </c>
      <c r="T46" s="109">
        <v>0</v>
      </c>
      <c r="U46" s="108">
        <v>0</v>
      </c>
      <c r="V46" s="39">
        <v>0</v>
      </c>
      <c r="W46" s="39">
        <v>0</v>
      </c>
      <c r="X46" s="109">
        <v>0</v>
      </c>
      <c r="Y46" s="108">
        <v>0</v>
      </c>
      <c r="Z46" s="39">
        <v>0</v>
      </c>
      <c r="AA46" s="39">
        <v>0</v>
      </c>
      <c r="AB46" s="109">
        <v>0</v>
      </c>
      <c r="AC46" s="134" t="str">
        <f t="shared" si="2"/>
        <v/>
      </c>
    </row>
    <row r="47" spans="1:29">
      <c r="A47" s="11" t="s">
        <v>139</v>
      </c>
      <c r="B47" s="10" t="s">
        <v>140</v>
      </c>
      <c r="C47" s="44" t="s">
        <v>139</v>
      </c>
      <c r="D47" s="29" t="s">
        <v>140</v>
      </c>
      <c r="E47" s="30" t="s">
        <v>141</v>
      </c>
      <c r="F47" s="27" t="s">
        <v>132</v>
      </c>
      <c r="G47" s="64">
        <v>19</v>
      </c>
      <c r="H47" s="17"/>
      <c r="I47" s="108">
        <v>1</v>
      </c>
      <c r="J47" s="39">
        <v>0</v>
      </c>
      <c r="K47" s="39">
        <v>0</v>
      </c>
      <c r="L47" s="109">
        <v>0</v>
      </c>
      <c r="M47" s="108">
        <v>0</v>
      </c>
      <c r="N47" s="39">
        <v>0</v>
      </c>
      <c r="O47" s="39">
        <v>0</v>
      </c>
      <c r="P47" s="109">
        <v>0</v>
      </c>
      <c r="Q47" s="108">
        <v>0</v>
      </c>
      <c r="R47" s="39">
        <v>3</v>
      </c>
      <c r="S47" s="39">
        <v>0</v>
      </c>
      <c r="T47" s="109">
        <v>0</v>
      </c>
      <c r="U47" s="108">
        <v>3</v>
      </c>
      <c r="V47" s="39">
        <v>3</v>
      </c>
      <c r="W47" s="39">
        <v>0</v>
      </c>
      <c r="X47" s="109">
        <v>0</v>
      </c>
      <c r="Y47" s="108">
        <v>2</v>
      </c>
      <c r="Z47" s="39">
        <v>2.5</v>
      </c>
      <c r="AA47" s="39">
        <v>0</v>
      </c>
      <c r="AB47" s="109">
        <v>2.5</v>
      </c>
      <c r="AC47" s="134" t="str">
        <f t="shared" si="2"/>
        <v/>
      </c>
    </row>
    <row r="48" spans="1:29">
      <c r="A48" s="11" t="s">
        <v>142</v>
      </c>
      <c r="B48" s="10" t="s">
        <v>143</v>
      </c>
      <c r="C48" s="44" t="s">
        <v>142</v>
      </c>
      <c r="D48" s="29" t="s">
        <v>143</v>
      </c>
      <c r="E48" s="30" t="s">
        <v>144</v>
      </c>
      <c r="F48" s="27" t="s">
        <v>132</v>
      </c>
      <c r="G48" s="64">
        <v>19</v>
      </c>
      <c r="H48" s="17"/>
      <c r="I48" s="108">
        <v>0</v>
      </c>
      <c r="J48" s="39">
        <v>0</v>
      </c>
      <c r="K48" s="39">
        <v>0</v>
      </c>
      <c r="L48" s="109">
        <v>0</v>
      </c>
      <c r="M48" s="108">
        <v>0</v>
      </c>
      <c r="N48" s="39">
        <v>0</v>
      </c>
      <c r="O48" s="39">
        <v>0</v>
      </c>
      <c r="P48" s="109">
        <v>0</v>
      </c>
      <c r="Q48" s="108">
        <v>0</v>
      </c>
      <c r="R48" s="39">
        <v>0</v>
      </c>
      <c r="S48" s="39">
        <v>0</v>
      </c>
      <c r="T48" s="109">
        <v>0</v>
      </c>
      <c r="U48" s="108">
        <v>0</v>
      </c>
      <c r="V48" s="39">
        <v>0</v>
      </c>
      <c r="W48" s="39">
        <v>0</v>
      </c>
      <c r="X48" s="109">
        <v>0</v>
      </c>
      <c r="Y48" s="108">
        <v>0</v>
      </c>
      <c r="Z48" s="39">
        <v>0</v>
      </c>
      <c r="AA48" s="39">
        <v>0</v>
      </c>
      <c r="AB48" s="109">
        <v>0</v>
      </c>
      <c r="AC48" s="134" t="str">
        <f t="shared" si="2"/>
        <v/>
      </c>
    </row>
    <row r="49" spans="1:29">
      <c r="A49" s="11" t="s">
        <v>145</v>
      </c>
      <c r="B49" s="10" t="s">
        <v>146</v>
      </c>
      <c r="C49" s="44" t="s">
        <v>145</v>
      </c>
      <c r="D49" s="29" t="s">
        <v>146</v>
      </c>
      <c r="E49" s="30" t="s">
        <v>147</v>
      </c>
      <c r="F49" s="27" t="s">
        <v>132</v>
      </c>
      <c r="G49" s="64">
        <v>19</v>
      </c>
      <c r="H49" s="17"/>
      <c r="I49" s="108">
        <v>0</v>
      </c>
      <c r="J49" s="39">
        <v>0</v>
      </c>
      <c r="K49" s="39">
        <v>0</v>
      </c>
      <c r="L49" s="109">
        <v>0</v>
      </c>
      <c r="M49" s="108">
        <v>0</v>
      </c>
      <c r="N49" s="39">
        <v>0</v>
      </c>
      <c r="O49" s="39">
        <v>0</v>
      </c>
      <c r="P49" s="109">
        <v>0</v>
      </c>
      <c r="Q49" s="108">
        <v>0</v>
      </c>
      <c r="R49" s="39">
        <v>0</v>
      </c>
      <c r="S49" s="39">
        <v>0</v>
      </c>
      <c r="T49" s="109">
        <v>0</v>
      </c>
      <c r="U49" s="108">
        <v>0</v>
      </c>
      <c r="V49" s="39">
        <v>0</v>
      </c>
      <c r="W49" s="39">
        <v>0</v>
      </c>
      <c r="X49" s="109">
        <v>0</v>
      </c>
      <c r="Y49" s="108">
        <v>0</v>
      </c>
      <c r="Z49" s="39">
        <v>0</v>
      </c>
      <c r="AA49" s="39">
        <v>0</v>
      </c>
      <c r="AB49" s="109">
        <v>0</v>
      </c>
      <c r="AC49" s="134" t="str">
        <f t="shared" si="2"/>
        <v/>
      </c>
    </row>
    <row r="50" spans="1:29">
      <c r="A50" s="11" t="s">
        <v>148</v>
      </c>
      <c r="B50" s="10" t="s">
        <v>149</v>
      </c>
      <c r="C50" s="44" t="s">
        <v>148</v>
      </c>
      <c r="D50" s="29" t="s">
        <v>149</v>
      </c>
      <c r="E50" s="30" t="s">
        <v>150</v>
      </c>
      <c r="F50" s="27" t="s">
        <v>132</v>
      </c>
      <c r="G50" s="64">
        <v>19</v>
      </c>
      <c r="H50" s="17"/>
      <c r="I50" s="108">
        <v>0</v>
      </c>
      <c r="J50" s="39">
        <v>0</v>
      </c>
      <c r="K50" s="39">
        <v>0</v>
      </c>
      <c r="L50" s="109">
        <v>0</v>
      </c>
      <c r="M50" s="108">
        <v>0</v>
      </c>
      <c r="N50" s="39">
        <v>0</v>
      </c>
      <c r="O50" s="39">
        <v>0</v>
      </c>
      <c r="P50" s="109">
        <v>0</v>
      </c>
      <c r="Q50" s="108">
        <v>0</v>
      </c>
      <c r="R50" s="39">
        <v>0</v>
      </c>
      <c r="S50" s="39">
        <v>0</v>
      </c>
      <c r="T50" s="109">
        <v>0</v>
      </c>
      <c r="U50" s="108">
        <v>0</v>
      </c>
      <c r="V50" s="39">
        <v>0</v>
      </c>
      <c r="W50" s="39">
        <v>0</v>
      </c>
      <c r="X50" s="109">
        <v>0</v>
      </c>
      <c r="Y50" s="108">
        <v>0</v>
      </c>
      <c r="Z50" s="39">
        <v>0</v>
      </c>
      <c r="AA50" s="39">
        <v>0</v>
      </c>
      <c r="AB50" s="109">
        <v>0</v>
      </c>
      <c r="AC50" s="134" t="str">
        <f t="shared" si="2"/>
        <v/>
      </c>
    </row>
    <row r="51" spans="1:29">
      <c r="A51" s="23" t="s">
        <v>151</v>
      </c>
      <c r="B51" s="24" t="s">
        <v>152</v>
      </c>
      <c r="C51" s="49" t="s">
        <v>151</v>
      </c>
      <c r="D51" s="50" t="s">
        <v>152</v>
      </c>
      <c r="E51" s="32" t="s">
        <v>153</v>
      </c>
      <c r="F51" s="35" t="s">
        <v>132</v>
      </c>
      <c r="G51" s="63">
        <v>19</v>
      </c>
      <c r="H51" s="17"/>
      <c r="I51" s="106">
        <v>284.35000000000002</v>
      </c>
      <c r="J51" s="42">
        <v>277.5</v>
      </c>
      <c r="K51" s="42">
        <v>0</v>
      </c>
      <c r="L51" s="107">
        <v>280.92999999999995</v>
      </c>
      <c r="M51" s="106">
        <v>275.5</v>
      </c>
      <c r="N51" s="42">
        <v>275.5</v>
      </c>
      <c r="O51" s="42">
        <v>0</v>
      </c>
      <c r="P51" s="107">
        <v>275.5</v>
      </c>
      <c r="Q51" s="106">
        <v>275.5</v>
      </c>
      <c r="R51" s="42">
        <v>300.64999999999998</v>
      </c>
      <c r="S51" s="42">
        <v>0</v>
      </c>
      <c r="T51" s="107">
        <v>288.08999999999997</v>
      </c>
      <c r="U51" s="106">
        <v>300.64999999999998</v>
      </c>
      <c r="V51" s="42">
        <v>267.5</v>
      </c>
      <c r="W51" s="42">
        <v>0</v>
      </c>
      <c r="X51" s="107">
        <v>284.12</v>
      </c>
      <c r="Y51" s="106">
        <v>287.14999999999998</v>
      </c>
      <c r="Z51" s="42">
        <v>310</v>
      </c>
      <c r="AA51" s="42">
        <v>0</v>
      </c>
      <c r="AB51" s="107">
        <v>298.60000000000002</v>
      </c>
      <c r="AC51" s="134">
        <f t="shared" si="2"/>
        <v>6.2898230876019201E-2</v>
      </c>
    </row>
    <row r="52" spans="1:29">
      <c r="A52" s="23" t="s">
        <v>154</v>
      </c>
      <c r="B52" s="24" t="s">
        <v>155</v>
      </c>
      <c r="C52" s="49" t="s">
        <v>154</v>
      </c>
      <c r="D52" s="50" t="s">
        <v>155</v>
      </c>
      <c r="E52" s="51" t="s">
        <v>156</v>
      </c>
      <c r="F52" s="35" t="s">
        <v>157</v>
      </c>
      <c r="G52" s="63">
        <v>20</v>
      </c>
      <c r="H52" s="17"/>
      <c r="I52" s="106">
        <v>1075.33</v>
      </c>
      <c r="J52" s="42">
        <v>1083.3499999999999</v>
      </c>
      <c r="K52" s="42">
        <v>7.2399999999999993</v>
      </c>
      <c r="L52" s="107">
        <v>1086.6300000000001</v>
      </c>
      <c r="M52" s="106">
        <v>1086.28</v>
      </c>
      <c r="N52" s="42">
        <v>1086.28</v>
      </c>
      <c r="O52" s="42">
        <v>3.66</v>
      </c>
      <c r="P52" s="107">
        <v>1089.94</v>
      </c>
      <c r="Q52" s="106">
        <v>1086.28</v>
      </c>
      <c r="R52" s="42">
        <v>1070.22</v>
      </c>
      <c r="S52" s="42">
        <v>3.5300000000000002</v>
      </c>
      <c r="T52" s="107">
        <v>1081.8499999999999</v>
      </c>
      <c r="U52" s="106">
        <v>1070.22</v>
      </c>
      <c r="V52" s="42">
        <v>1091.58</v>
      </c>
      <c r="W52" s="42">
        <v>7.7799999999999994</v>
      </c>
      <c r="X52" s="107">
        <v>1088.76</v>
      </c>
      <c r="Y52" s="106">
        <v>1091.58</v>
      </c>
      <c r="Z52" s="42">
        <v>1095.4000000000001</v>
      </c>
      <c r="AA52" s="42">
        <v>4.72</v>
      </c>
      <c r="AB52" s="107">
        <v>1098.25</v>
      </c>
      <c r="AC52" s="134">
        <f t="shared" si="2"/>
        <v>1.0693612361153189E-2</v>
      </c>
    </row>
    <row r="53" spans="1:29">
      <c r="A53" s="60" t="s">
        <v>158</v>
      </c>
      <c r="B53" s="71" t="s">
        <v>159</v>
      </c>
      <c r="C53" s="49" t="s">
        <v>158</v>
      </c>
      <c r="D53" s="50" t="s">
        <v>160</v>
      </c>
      <c r="E53" s="51" t="s">
        <v>161</v>
      </c>
      <c r="F53" s="43" t="s">
        <v>157</v>
      </c>
      <c r="G53" s="63">
        <v>20</v>
      </c>
      <c r="H53" s="17"/>
      <c r="I53" s="106">
        <v>922.34000000000015</v>
      </c>
      <c r="J53" s="42">
        <v>895.82000000000016</v>
      </c>
      <c r="K53" s="42">
        <v>4.01</v>
      </c>
      <c r="L53" s="107">
        <v>913.16</v>
      </c>
      <c r="M53" s="106">
        <v>895.80000000000007</v>
      </c>
      <c r="N53" s="42">
        <v>895.80000000000007</v>
      </c>
      <c r="O53" s="42">
        <v>4.2</v>
      </c>
      <c r="P53" s="107">
        <v>900</v>
      </c>
      <c r="Q53" s="106">
        <v>895.80000000000007</v>
      </c>
      <c r="R53" s="42">
        <v>900.37000000000012</v>
      </c>
      <c r="S53" s="42">
        <v>7.9699999999999989</v>
      </c>
      <c r="T53" s="107">
        <v>906.1099999999999</v>
      </c>
      <c r="U53" s="106">
        <v>900.37000000000012</v>
      </c>
      <c r="V53" s="42">
        <v>865.49</v>
      </c>
      <c r="W53" s="42">
        <v>9.4600000000000009</v>
      </c>
      <c r="X53" s="107">
        <v>892.42000000000007</v>
      </c>
      <c r="Y53" s="106">
        <v>865.49</v>
      </c>
      <c r="Z53" s="42">
        <v>867.37000000000012</v>
      </c>
      <c r="AA53" s="42">
        <v>12.01</v>
      </c>
      <c r="AB53" s="107">
        <v>878.48</v>
      </c>
      <c r="AC53" s="134">
        <f t="shared" si="2"/>
        <v>-3.7978010425336141E-2</v>
      </c>
    </row>
    <row r="54" spans="1:29">
      <c r="A54" s="60" t="s">
        <v>162</v>
      </c>
      <c r="B54" s="71" t="s">
        <v>163</v>
      </c>
      <c r="C54" s="49" t="s">
        <v>162</v>
      </c>
      <c r="D54" s="50" t="s">
        <v>163</v>
      </c>
      <c r="E54" s="51" t="s">
        <v>164</v>
      </c>
      <c r="F54" s="43" t="s">
        <v>157</v>
      </c>
      <c r="G54" s="63">
        <v>21</v>
      </c>
      <c r="H54" s="17"/>
      <c r="I54" s="106">
        <v>1856.82</v>
      </c>
      <c r="J54" s="42">
        <v>1835.14</v>
      </c>
      <c r="K54" s="42">
        <v>7.879999999999999</v>
      </c>
      <c r="L54" s="107">
        <v>1853.9099999999999</v>
      </c>
      <c r="M54" s="106">
        <v>1834.41</v>
      </c>
      <c r="N54" s="42">
        <v>1837.03</v>
      </c>
      <c r="O54" s="42">
        <v>0.94</v>
      </c>
      <c r="P54" s="107">
        <v>1836.6599999999999</v>
      </c>
      <c r="Q54" s="106">
        <v>1834.41</v>
      </c>
      <c r="R54" s="42">
        <v>1773.7600000000002</v>
      </c>
      <c r="S54" s="42">
        <v>4.25</v>
      </c>
      <c r="T54" s="107">
        <v>1808.3799999999999</v>
      </c>
      <c r="U54" s="106">
        <v>1774.7400000000002</v>
      </c>
      <c r="V54" s="42">
        <v>1813.29</v>
      </c>
      <c r="W54" s="42">
        <v>5.58</v>
      </c>
      <c r="X54" s="107">
        <v>1799.65</v>
      </c>
      <c r="Y54" s="106">
        <v>1813.29</v>
      </c>
      <c r="Z54" s="42">
        <v>1852.69</v>
      </c>
      <c r="AA54" s="42">
        <v>3.95</v>
      </c>
      <c r="AB54" s="107">
        <v>1837.0199999999998</v>
      </c>
      <c r="AC54" s="134">
        <f t="shared" si="2"/>
        <v>-9.1104746185090429E-3</v>
      </c>
    </row>
    <row r="55" spans="1:29">
      <c r="A55" s="11" t="s">
        <v>165</v>
      </c>
      <c r="B55" s="10" t="s">
        <v>166</v>
      </c>
      <c r="C55" s="44" t="s">
        <v>165</v>
      </c>
      <c r="D55" s="29" t="s">
        <v>166</v>
      </c>
      <c r="E55" s="30" t="s">
        <v>167</v>
      </c>
      <c r="F55" s="27" t="s">
        <v>157</v>
      </c>
      <c r="G55" s="64">
        <v>22</v>
      </c>
      <c r="H55" s="17"/>
      <c r="I55" s="108">
        <v>883.25</v>
      </c>
      <c r="J55" s="39">
        <v>906.45</v>
      </c>
      <c r="K55" s="39">
        <v>5.51</v>
      </c>
      <c r="L55" s="109">
        <v>900.3900000000001</v>
      </c>
      <c r="M55" s="108">
        <v>906.45</v>
      </c>
      <c r="N55" s="39">
        <v>906.45</v>
      </c>
      <c r="O55" s="39">
        <v>3.57</v>
      </c>
      <c r="P55" s="109">
        <v>910.02</v>
      </c>
      <c r="Q55" s="108">
        <v>906.45</v>
      </c>
      <c r="R55" s="39">
        <v>902.42</v>
      </c>
      <c r="S55" s="39">
        <v>3.51</v>
      </c>
      <c r="T55" s="109">
        <v>907.98</v>
      </c>
      <c r="U55" s="108">
        <v>902.42</v>
      </c>
      <c r="V55" s="39">
        <v>937.27000000000021</v>
      </c>
      <c r="W55" s="39">
        <v>0.14000000000000001</v>
      </c>
      <c r="X55" s="109">
        <v>920.02</v>
      </c>
      <c r="Y55" s="108">
        <v>937.27000000000021</v>
      </c>
      <c r="Z55" s="39">
        <v>920.71</v>
      </c>
      <c r="AA55" s="39">
        <v>1</v>
      </c>
      <c r="AB55" s="109">
        <v>930.02</v>
      </c>
      <c r="AC55" s="134">
        <f t="shared" si="2"/>
        <v>3.2907962105309788E-2</v>
      </c>
    </row>
    <row r="56" spans="1:29">
      <c r="A56" s="11" t="s">
        <v>168</v>
      </c>
      <c r="B56" s="10" t="s">
        <v>169</v>
      </c>
      <c r="C56" s="44" t="s">
        <v>168</v>
      </c>
      <c r="D56" s="29" t="s">
        <v>169</v>
      </c>
      <c r="E56" s="30" t="s">
        <v>170</v>
      </c>
      <c r="F56" s="27" t="s">
        <v>157</v>
      </c>
      <c r="G56" s="64">
        <v>22</v>
      </c>
      <c r="H56" s="17"/>
      <c r="I56" s="108">
        <v>205</v>
      </c>
      <c r="J56" s="39">
        <v>209</v>
      </c>
      <c r="K56" s="39">
        <v>1</v>
      </c>
      <c r="L56" s="109">
        <v>208.01</v>
      </c>
      <c r="M56" s="108">
        <v>209</v>
      </c>
      <c r="N56" s="39">
        <v>209</v>
      </c>
      <c r="O56" s="39">
        <v>1</v>
      </c>
      <c r="P56" s="109">
        <v>210</v>
      </c>
      <c r="Q56" s="108">
        <v>209</v>
      </c>
      <c r="R56" s="39">
        <v>212.05</v>
      </c>
      <c r="S56" s="39">
        <v>0</v>
      </c>
      <c r="T56" s="109">
        <v>210.54</v>
      </c>
      <c r="U56" s="108">
        <v>212.05</v>
      </c>
      <c r="V56" s="39">
        <v>213.79999999999998</v>
      </c>
      <c r="W56" s="39">
        <v>1</v>
      </c>
      <c r="X56" s="109">
        <v>213.94</v>
      </c>
      <c r="Y56" s="108">
        <v>213.79999999999998</v>
      </c>
      <c r="Z56" s="39">
        <v>201.3</v>
      </c>
      <c r="AA56" s="39">
        <v>1.51</v>
      </c>
      <c r="AB56" s="109">
        <v>209.07</v>
      </c>
      <c r="AC56" s="134">
        <f t="shared" si="2"/>
        <v>5.0959088505360432E-3</v>
      </c>
    </row>
    <row r="57" spans="1:29">
      <c r="A57" s="11" t="s">
        <v>171</v>
      </c>
      <c r="B57" s="10" t="s">
        <v>172</v>
      </c>
      <c r="C57" s="44" t="s">
        <v>171</v>
      </c>
      <c r="D57" s="29" t="s">
        <v>172</v>
      </c>
      <c r="E57" s="30" t="s">
        <v>173</v>
      </c>
      <c r="F57" s="27" t="s">
        <v>157</v>
      </c>
      <c r="G57" s="64">
        <v>22</v>
      </c>
      <c r="H57" s="17"/>
      <c r="I57" s="108">
        <v>913.29000000000008</v>
      </c>
      <c r="J57" s="39">
        <v>911.09999999999991</v>
      </c>
      <c r="K57" s="39">
        <v>1.33</v>
      </c>
      <c r="L57" s="109">
        <v>913.54</v>
      </c>
      <c r="M57" s="108">
        <v>911.37999999999988</v>
      </c>
      <c r="N57" s="39">
        <v>911.37999999999988</v>
      </c>
      <c r="O57" s="39">
        <v>2</v>
      </c>
      <c r="P57" s="109">
        <v>913.38000000000011</v>
      </c>
      <c r="Q57" s="108">
        <v>911.37999999999988</v>
      </c>
      <c r="R57" s="39">
        <v>892.59</v>
      </c>
      <c r="S57" s="39">
        <v>0.88000000000000012</v>
      </c>
      <c r="T57" s="109">
        <v>902.91</v>
      </c>
      <c r="U57" s="108">
        <v>892.59</v>
      </c>
      <c r="V57" s="39">
        <v>899.69</v>
      </c>
      <c r="W57" s="39">
        <v>0.71</v>
      </c>
      <c r="X57" s="109">
        <v>896.87999999999988</v>
      </c>
      <c r="Y57" s="108">
        <v>899.49</v>
      </c>
      <c r="Z57" s="39">
        <v>865.75</v>
      </c>
      <c r="AA57" s="39">
        <v>1.85</v>
      </c>
      <c r="AB57" s="109">
        <v>884.48</v>
      </c>
      <c r="AC57" s="134">
        <f t="shared" si="2"/>
        <v>-3.1810320292488502E-2</v>
      </c>
    </row>
    <row r="58" spans="1:29">
      <c r="A58" s="23" t="s">
        <v>174</v>
      </c>
      <c r="B58" s="24" t="s">
        <v>175</v>
      </c>
      <c r="C58" s="49" t="s">
        <v>174</v>
      </c>
      <c r="D58" s="50" t="s">
        <v>175</v>
      </c>
      <c r="E58" s="51" t="s">
        <v>176</v>
      </c>
      <c r="F58" s="35" t="s">
        <v>157</v>
      </c>
      <c r="G58" s="63">
        <v>23</v>
      </c>
      <c r="H58" s="17"/>
      <c r="I58" s="106">
        <v>2579.7700000000004</v>
      </c>
      <c r="J58" s="42">
        <v>2532.12</v>
      </c>
      <c r="K58" s="42">
        <v>9.4</v>
      </c>
      <c r="L58" s="107">
        <v>2565.42</v>
      </c>
      <c r="M58" s="106">
        <v>2525.4900000000002</v>
      </c>
      <c r="N58" s="42">
        <v>2526.41</v>
      </c>
      <c r="O58" s="42">
        <v>4.18</v>
      </c>
      <c r="P58" s="107">
        <v>2530.14</v>
      </c>
      <c r="Q58" s="106">
        <v>2525.4900000000002</v>
      </c>
      <c r="R58" s="42">
        <v>2397.31</v>
      </c>
      <c r="S58" s="42">
        <v>6.5499999999999989</v>
      </c>
      <c r="T58" s="107">
        <v>2468</v>
      </c>
      <c r="U58" s="106">
        <v>2397.3100000000004</v>
      </c>
      <c r="V58" s="42">
        <v>2404.1400000000003</v>
      </c>
      <c r="W58" s="42">
        <v>3.7399999999999998</v>
      </c>
      <c r="X58" s="107">
        <v>2404.5299999999997</v>
      </c>
      <c r="Y58" s="106">
        <v>2404.1400000000003</v>
      </c>
      <c r="Z58" s="42">
        <v>2376.63</v>
      </c>
      <c r="AA58" s="42">
        <v>8.09</v>
      </c>
      <c r="AB58" s="107">
        <v>2398.54</v>
      </c>
      <c r="AC58" s="134">
        <f t="shared" si="2"/>
        <v>-6.5049777424359412E-2</v>
      </c>
    </row>
    <row r="59" spans="1:29">
      <c r="A59" s="11" t="s">
        <v>177</v>
      </c>
      <c r="B59" s="10" t="s">
        <v>178</v>
      </c>
      <c r="C59" s="44" t="s">
        <v>177</v>
      </c>
      <c r="D59" s="29" t="s">
        <v>178</v>
      </c>
      <c r="E59" s="30" t="s">
        <v>179</v>
      </c>
      <c r="F59" s="27" t="s">
        <v>180</v>
      </c>
      <c r="G59" s="64">
        <v>24</v>
      </c>
      <c r="H59" s="17"/>
      <c r="I59" s="108">
        <v>316.41000000000003</v>
      </c>
      <c r="J59" s="39">
        <v>330.31</v>
      </c>
      <c r="K59" s="39">
        <v>1.03</v>
      </c>
      <c r="L59" s="109">
        <v>324.41000000000003</v>
      </c>
      <c r="M59" s="108">
        <v>329.40999999999997</v>
      </c>
      <c r="N59" s="39">
        <v>329.40999999999997</v>
      </c>
      <c r="O59" s="39">
        <v>2.67</v>
      </c>
      <c r="P59" s="109">
        <v>332.08</v>
      </c>
      <c r="Q59" s="108">
        <v>329.40999999999997</v>
      </c>
      <c r="R59" s="39">
        <v>288.39999999999998</v>
      </c>
      <c r="S59" s="39">
        <v>0.25</v>
      </c>
      <c r="T59" s="109">
        <v>309.18</v>
      </c>
      <c r="U59" s="108">
        <v>288.39999999999998</v>
      </c>
      <c r="V59" s="39">
        <v>287.08</v>
      </c>
      <c r="W59" s="39">
        <v>1</v>
      </c>
      <c r="X59" s="109">
        <v>288.76</v>
      </c>
      <c r="Y59" s="108">
        <v>287.08</v>
      </c>
      <c r="Z59" s="39">
        <v>268.94</v>
      </c>
      <c r="AA59" s="39">
        <v>2.52</v>
      </c>
      <c r="AB59" s="109">
        <v>280.55</v>
      </c>
      <c r="AC59" s="134">
        <f t="shared" si="2"/>
        <v>-0.13519928485558402</v>
      </c>
    </row>
    <row r="60" spans="1:29">
      <c r="A60" s="11" t="s">
        <v>181</v>
      </c>
      <c r="B60" s="10" t="s">
        <v>182</v>
      </c>
      <c r="C60" s="44" t="s">
        <v>181</v>
      </c>
      <c r="D60" s="29" t="s">
        <v>182</v>
      </c>
      <c r="E60" s="30" t="s">
        <v>183</v>
      </c>
      <c r="F60" s="27" t="s">
        <v>180</v>
      </c>
      <c r="G60" s="64">
        <v>24</v>
      </c>
      <c r="H60" s="17"/>
      <c r="I60" s="108">
        <v>187.77</v>
      </c>
      <c r="J60" s="39">
        <v>205.34</v>
      </c>
      <c r="K60" s="39">
        <v>0</v>
      </c>
      <c r="L60" s="109">
        <v>196.56</v>
      </c>
      <c r="M60" s="108">
        <v>202.52</v>
      </c>
      <c r="N60" s="39">
        <v>206.15</v>
      </c>
      <c r="O60" s="39">
        <v>0</v>
      </c>
      <c r="P60" s="109">
        <v>204.34</v>
      </c>
      <c r="Q60" s="108">
        <v>206</v>
      </c>
      <c r="R60" s="39">
        <v>188.74999999999989</v>
      </c>
      <c r="S60" s="39">
        <v>0</v>
      </c>
      <c r="T60" s="109">
        <v>197.38</v>
      </c>
      <c r="U60" s="108">
        <v>188.75</v>
      </c>
      <c r="V60" s="39">
        <v>193.25</v>
      </c>
      <c r="W60" s="39">
        <v>0</v>
      </c>
      <c r="X60" s="109">
        <v>191.01</v>
      </c>
      <c r="Y60" s="108">
        <v>191.25</v>
      </c>
      <c r="Z60" s="39">
        <v>216.8</v>
      </c>
      <c r="AA60" s="39">
        <v>0</v>
      </c>
      <c r="AB60" s="109">
        <v>204.03</v>
      </c>
      <c r="AC60" s="134">
        <f t="shared" si="2"/>
        <v>3.8003663003663E-2</v>
      </c>
    </row>
    <row r="61" spans="1:29">
      <c r="A61" s="23" t="s">
        <v>184</v>
      </c>
      <c r="B61" s="24" t="s">
        <v>185</v>
      </c>
      <c r="C61" s="49" t="s">
        <v>184</v>
      </c>
      <c r="D61" s="50" t="s">
        <v>185</v>
      </c>
      <c r="E61" s="51" t="s">
        <v>186</v>
      </c>
      <c r="F61" s="35" t="s">
        <v>180</v>
      </c>
      <c r="G61" s="63">
        <v>24</v>
      </c>
      <c r="H61" s="17"/>
      <c r="I61" s="106">
        <v>396.32</v>
      </c>
      <c r="J61" s="42">
        <v>409.28000000000003</v>
      </c>
      <c r="K61" s="42">
        <v>2.71</v>
      </c>
      <c r="L61" s="107">
        <v>405.53999999999996</v>
      </c>
      <c r="M61" s="106">
        <v>409.28000000000003</v>
      </c>
      <c r="N61" s="42">
        <v>409.28000000000003</v>
      </c>
      <c r="O61" s="42">
        <v>1.3199999999999998</v>
      </c>
      <c r="P61" s="107">
        <v>410.6</v>
      </c>
      <c r="Q61" s="106">
        <v>409.28000000000003</v>
      </c>
      <c r="R61" s="42">
        <v>396.85</v>
      </c>
      <c r="S61" s="42">
        <v>0</v>
      </c>
      <c r="T61" s="107">
        <v>403.1</v>
      </c>
      <c r="U61" s="106">
        <v>396.85</v>
      </c>
      <c r="V61" s="42">
        <v>374.34</v>
      </c>
      <c r="W61" s="42">
        <v>0</v>
      </c>
      <c r="X61" s="107">
        <v>385.63</v>
      </c>
      <c r="Y61" s="106">
        <v>375.34</v>
      </c>
      <c r="Z61" s="42">
        <v>427.05000000000007</v>
      </c>
      <c r="AA61" s="42">
        <v>0.74</v>
      </c>
      <c r="AB61" s="107">
        <v>401.95</v>
      </c>
      <c r="AC61" s="134">
        <f t="shared" si="2"/>
        <v>-8.8523943384129188E-3</v>
      </c>
    </row>
    <row r="62" spans="1:29">
      <c r="A62" s="11" t="s">
        <v>187</v>
      </c>
      <c r="B62" s="10" t="s">
        <v>188</v>
      </c>
      <c r="C62" s="44" t="s">
        <v>187</v>
      </c>
      <c r="D62" s="29" t="s">
        <v>188</v>
      </c>
      <c r="E62" s="30" t="s">
        <v>189</v>
      </c>
      <c r="F62" s="27" t="s">
        <v>190</v>
      </c>
      <c r="G62" s="64">
        <v>25</v>
      </c>
      <c r="H62" s="17"/>
      <c r="I62" s="108">
        <v>318.39</v>
      </c>
      <c r="J62" s="39">
        <v>347.5</v>
      </c>
      <c r="K62" s="39">
        <v>2.46</v>
      </c>
      <c r="L62" s="109">
        <v>335.42</v>
      </c>
      <c r="M62" s="108">
        <v>347.65</v>
      </c>
      <c r="N62" s="39">
        <v>347.65</v>
      </c>
      <c r="O62" s="39">
        <v>0.98</v>
      </c>
      <c r="P62" s="109">
        <v>348.63</v>
      </c>
      <c r="Q62" s="108">
        <v>347.65</v>
      </c>
      <c r="R62" s="39">
        <v>312.24999999999989</v>
      </c>
      <c r="S62" s="39">
        <v>0</v>
      </c>
      <c r="T62" s="109">
        <v>329.96999999999997</v>
      </c>
      <c r="U62" s="108">
        <v>312.25</v>
      </c>
      <c r="V62" s="39">
        <v>343.86</v>
      </c>
      <c r="W62" s="39">
        <v>0</v>
      </c>
      <c r="X62" s="109">
        <v>328.08000000000004</v>
      </c>
      <c r="Y62" s="108">
        <v>343.86</v>
      </c>
      <c r="Z62" s="39">
        <v>329.41</v>
      </c>
      <c r="AA62" s="39">
        <v>1</v>
      </c>
      <c r="AB62" s="109">
        <v>337.64000000000004</v>
      </c>
      <c r="AC62" s="134">
        <f t="shared" si="2"/>
        <v>6.6185677657862596E-3</v>
      </c>
    </row>
    <row r="63" spans="1:29">
      <c r="A63" s="59" t="s">
        <v>191</v>
      </c>
      <c r="B63" s="53" t="s">
        <v>192</v>
      </c>
      <c r="C63" s="56" t="s">
        <v>191</v>
      </c>
      <c r="D63" s="57" t="s">
        <v>193</v>
      </c>
      <c r="E63" s="58" t="s">
        <v>194</v>
      </c>
      <c r="F63" s="54" t="s">
        <v>190</v>
      </c>
      <c r="G63" s="66">
        <v>25</v>
      </c>
      <c r="H63" s="17"/>
      <c r="I63" s="114">
        <v>712.54</v>
      </c>
      <c r="J63" s="55">
        <v>701.90000000000009</v>
      </c>
      <c r="K63" s="55">
        <v>2.35</v>
      </c>
      <c r="L63" s="115">
        <v>709.61</v>
      </c>
      <c r="M63" s="114">
        <v>702.3</v>
      </c>
      <c r="N63" s="55">
        <v>702.3</v>
      </c>
      <c r="O63" s="55">
        <v>4.46</v>
      </c>
      <c r="P63" s="115">
        <v>706.76</v>
      </c>
      <c r="Q63" s="114">
        <v>702.3</v>
      </c>
      <c r="R63" s="55">
        <v>614.16000000000008</v>
      </c>
      <c r="S63" s="55">
        <v>0.08</v>
      </c>
      <c r="T63" s="115">
        <v>658.35</v>
      </c>
      <c r="U63" s="114">
        <v>614.16000000000008</v>
      </c>
      <c r="V63" s="55">
        <v>633.66</v>
      </c>
      <c r="W63" s="55">
        <v>5</v>
      </c>
      <c r="X63" s="115">
        <v>628.9799999999999</v>
      </c>
      <c r="Y63" s="114">
        <v>631.66</v>
      </c>
      <c r="Z63" s="55">
        <v>605.1099999999999</v>
      </c>
      <c r="AA63" s="55">
        <v>6.62</v>
      </c>
      <c r="AB63" s="115">
        <v>625.08000000000004</v>
      </c>
      <c r="AC63" s="134">
        <f t="shared" si="2"/>
        <v>-0.11912177111371031</v>
      </c>
    </row>
    <row r="64" spans="1:29">
      <c r="A64" s="59" t="s">
        <v>195</v>
      </c>
      <c r="B64" s="53" t="s">
        <v>192</v>
      </c>
      <c r="C64" s="56" t="s">
        <v>195</v>
      </c>
      <c r="D64" s="57" t="s">
        <v>196</v>
      </c>
      <c r="E64" s="58" t="s">
        <v>197</v>
      </c>
      <c r="F64" s="54" t="s">
        <v>190</v>
      </c>
      <c r="G64" s="66">
        <v>25</v>
      </c>
      <c r="H64" s="17"/>
      <c r="I64" s="114">
        <v>707.75</v>
      </c>
      <c r="J64" s="55">
        <v>721.07999999999993</v>
      </c>
      <c r="K64" s="55">
        <v>6</v>
      </c>
      <c r="L64" s="115">
        <v>720.45</v>
      </c>
      <c r="M64" s="114">
        <v>720.1099999999999</v>
      </c>
      <c r="N64" s="55">
        <v>767.91000000000008</v>
      </c>
      <c r="O64" s="55">
        <v>4.05</v>
      </c>
      <c r="P64" s="115">
        <v>748.07999999999993</v>
      </c>
      <c r="Q64" s="114">
        <v>766.7</v>
      </c>
      <c r="R64" s="55">
        <v>761.33999999999992</v>
      </c>
      <c r="S64" s="55">
        <v>2.8499999999999996</v>
      </c>
      <c r="T64" s="115">
        <v>766.90000000000009</v>
      </c>
      <c r="U64" s="114">
        <v>763.23</v>
      </c>
      <c r="V64" s="55">
        <v>761.9899999999999</v>
      </c>
      <c r="W64" s="55">
        <v>1.85</v>
      </c>
      <c r="X64" s="115">
        <v>764.48</v>
      </c>
      <c r="Y64" s="114">
        <v>761.9899999999999</v>
      </c>
      <c r="Z64" s="55">
        <v>760.09999999999991</v>
      </c>
      <c r="AA64" s="55">
        <v>2.81</v>
      </c>
      <c r="AB64" s="115">
        <v>763.89</v>
      </c>
      <c r="AC64" s="134">
        <f t="shared" si="2"/>
        <v>6.0295648552987628E-2</v>
      </c>
    </row>
    <row r="65" spans="1:29">
      <c r="A65" s="11" t="s">
        <v>198</v>
      </c>
      <c r="B65" s="10" t="s">
        <v>199</v>
      </c>
      <c r="C65" s="44" t="s">
        <v>198</v>
      </c>
      <c r="D65" s="29" t="s">
        <v>199</v>
      </c>
      <c r="E65" s="30" t="s">
        <v>200</v>
      </c>
      <c r="F65" s="27" t="s">
        <v>190</v>
      </c>
      <c r="G65" s="64">
        <v>26</v>
      </c>
      <c r="H65" s="17"/>
      <c r="I65" s="108" t="s">
        <v>201</v>
      </c>
      <c r="J65" s="39" t="s">
        <v>201</v>
      </c>
      <c r="K65" s="39" t="s">
        <v>201</v>
      </c>
      <c r="L65" s="109">
        <v>0</v>
      </c>
      <c r="M65" s="108" t="s">
        <v>201</v>
      </c>
      <c r="N65" s="39" t="s">
        <v>201</v>
      </c>
      <c r="O65" s="39" t="s">
        <v>201</v>
      </c>
      <c r="P65" s="109">
        <v>0</v>
      </c>
      <c r="Q65" s="108" t="s">
        <v>201</v>
      </c>
      <c r="R65" s="39" t="s">
        <v>201</v>
      </c>
      <c r="S65" s="39" t="s">
        <v>201</v>
      </c>
      <c r="T65" s="109">
        <v>0</v>
      </c>
      <c r="U65" s="108">
        <v>774.65</v>
      </c>
      <c r="V65" s="39">
        <v>765.7</v>
      </c>
      <c r="W65" s="39">
        <v>0</v>
      </c>
      <c r="X65" s="109">
        <v>770.2</v>
      </c>
      <c r="Y65" s="108">
        <v>765.7</v>
      </c>
      <c r="Z65" s="39">
        <v>728.15</v>
      </c>
      <c r="AA65" s="39">
        <v>0</v>
      </c>
      <c r="AB65" s="109">
        <v>746.93</v>
      </c>
      <c r="AC65" s="134" t="str">
        <f t="shared" si="2"/>
        <v/>
      </c>
    </row>
    <row r="66" spans="1:29">
      <c r="A66" s="60" t="s">
        <v>202</v>
      </c>
      <c r="B66" s="71" t="s">
        <v>203</v>
      </c>
      <c r="C66" s="49" t="s">
        <v>202</v>
      </c>
      <c r="D66" s="50" t="s">
        <v>204</v>
      </c>
      <c r="E66" s="51" t="s">
        <v>205</v>
      </c>
      <c r="F66" s="43" t="s">
        <v>190</v>
      </c>
      <c r="G66" s="63">
        <v>26</v>
      </c>
      <c r="H66" s="17"/>
      <c r="I66" s="106">
        <v>1671.8799999999999</v>
      </c>
      <c r="J66" s="42">
        <v>1622.95</v>
      </c>
      <c r="K66" s="42">
        <v>3.09</v>
      </c>
      <c r="L66" s="107">
        <v>1650.57</v>
      </c>
      <c r="M66" s="106">
        <v>1617.05</v>
      </c>
      <c r="N66" s="42">
        <v>1624.35</v>
      </c>
      <c r="O66" s="42">
        <v>3.9000000000000004</v>
      </c>
      <c r="P66" s="107">
        <v>1624.6</v>
      </c>
      <c r="Q66" s="106">
        <v>1617.05</v>
      </c>
      <c r="R66" s="42">
        <v>1571.02</v>
      </c>
      <c r="S66" s="42">
        <v>1.6400000000000001</v>
      </c>
      <c r="T66" s="107">
        <v>1595.75</v>
      </c>
      <c r="U66" s="106">
        <v>797.31999999999994</v>
      </c>
      <c r="V66" s="42">
        <v>775.57999999999993</v>
      </c>
      <c r="W66" s="42">
        <v>2.34</v>
      </c>
      <c r="X66" s="107">
        <v>788.84</v>
      </c>
      <c r="Y66" s="106">
        <v>775.57999999999993</v>
      </c>
      <c r="Z66" s="42">
        <v>765.77</v>
      </c>
      <c r="AA66" s="42">
        <v>1.5</v>
      </c>
      <c r="AB66" s="107">
        <v>772.20999999999981</v>
      </c>
      <c r="AC66" s="134">
        <f t="shared" si="2"/>
        <v>-0.53215555838286177</v>
      </c>
    </row>
    <row r="67" spans="1:29">
      <c r="A67" s="11" t="s">
        <v>206</v>
      </c>
      <c r="B67" s="10" t="s">
        <v>207</v>
      </c>
      <c r="C67" s="44" t="s">
        <v>206</v>
      </c>
      <c r="D67" s="29" t="s">
        <v>207</v>
      </c>
      <c r="E67" s="30" t="s">
        <v>208</v>
      </c>
      <c r="F67" s="27" t="s">
        <v>209</v>
      </c>
      <c r="G67" s="21">
        <v>27</v>
      </c>
      <c r="H67" s="17"/>
      <c r="I67" s="108">
        <v>452.85</v>
      </c>
      <c r="J67" s="39">
        <v>447</v>
      </c>
      <c r="K67" s="39">
        <v>1.3399999999999999</v>
      </c>
      <c r="L67" s="109">
        <v>451.27</v>
      </c>
      <c r="M67" s="108">
        <v>447</v>
      </c>
      <c r="N67" s="39">
        <v>447</v>
      </c>
      <c r="O67" s="39">
        <v>1</v>
      </c>
      <c r="P67" s="109">
        <v>448</v>
      </c>
      <c r="Q67" s="108">
        <v>447</v>
      </c>
      <c r="R67" s="39">
        <v>397.2</v>
      </c>
      <c r="S67" s="39">
        <v>0</v>
      </c>
      <c r="T67" s="109">
        <v>422.11</v>
      </c>
      <c r="U67" s="108">
        <v>397.2</v>
      </c>
      <c r="V67" s="39">
        <v>387.18</v>
      </c>
      <c r="W67" s="39">
        <v>0</v>
      </c>
      <c r="X67" s="109">
        <v>392.2</v>
      </c>
      <c r="Y67" s="108">
        <v>387.18</v>
      </c>
      <c r="Z67" s="39">
        <v>362.20000000000005</v>
      </c>
      <c r="AA67" s="39">
        <v>0</v>
      </c>
      <c r="AB67" s="109">
        <v>374.68999999999994</v>
      </c>
      <c r="AC67" s="134">
        <f t="shared" si="2"/>
        <v>-0.16969884991246936</v>
      </c>
    </row>
    <row r="68" spans="1:29">
      <c r="A68" s="23" t="s">
        <v>210</v>
      </c>
      <c r="B68" s="24" t="s">
        <v>211</v>
      </c>
      <c r="C68" s="46" t="s">
        <v>210</v>
      </c>
      <c r="D68" s="47" t="s">
        <v>211</v>
      </c>
      <c r="E68" s="32" t="s">
        <v>212</v>
      </c>
      <c r="F68" s="35" t="s">
        <v>209</v>
      </c>
      <c r="G68" s="28">
        <v>27</v>
      </c>
      <c r="H68" s="17"/>
      <c r="I68" s="106">
        <v>413.45000000000005</v>
      </c>
      <c r="J68" s="42">
        <v>402.87</v>
      </c>
      <c r="K68" s="42">
        <v>0.43</v>
      </c>
      <c r="L68" s="107">
        <v>408.64</v>
      </c>
      <c r="M68" s="106">
        <v>400.95000000000005</v>
      </c>
      <c r="N68" s="42">
        <v>400.95000000000005</v>
      </c>
      <c r="O68" s="42">
        <v>0.6</v>
      </c>
      <c r="P68" s="107">
        <v>401.54999999999995</v>
      </c>
      <c r="Q68" s="106">
        <v>400.95000000000005</v>
      </c>
      <c r="R68" s="42">
        <v>374.99</v>
      </c>
      <c r="S68" s="42">
        <v>1.38</v>
      </c>
      <c r="T68" s="107">
        <v>389.38</v>
      </c>
      <c r="U68" s="106">
        <v>374.99</v>
      </c>
      <c r="V68" s="42">
        <v>385.02</v>
      </c>
      <c r="W68" s="42">
        <v>0.87</v>
      </c>
      <c r="X68" s="107">
        <v>380.91</v>
      </c>
      <c r="Y68" s="106">
        <v>385.52</v>
      </c>
      <c r="Z68" s="42">
        <v>387.55</v>
      </c>
      <c r="AA68" s="42">
        <v>2</v>
      </c>
      <c r="AB68" s="107">
        <v>388.6</v>
      </c>
      <c r="AC68" s="134">
        <f t="shared" si="2"/>
        <v>-4.904072043852771E-2</v>
      </c>
    </row>
    <row r="69" spans="1:29">
      <c r="A69" s="23" t="s">
        <v>213</v>
      </c>
      <c r="B69" s="24" t="s">
        <v>214</v>
      </c>
      <c r="C69" s="46" t="s">
        <v>213</v>
      </c>
      <c r="D69" s="47" t="s">
        <v>215</v>
      </c>
      <c r="E69" s="32" t="s">
        <v>216</v>
      </c>
      <c r="F69" s="35" t="s">
        <v>209</v>
      </c>
      <c r="G69" s="63">
        <v>27</v>
      </c>
      <c r="H69" s="17"/>
      <c r="I69" s="106">
        <v>312.83000000000004</v>
      </c>
      <c r="J69" s="42">
        <v>308.83</v>
      </c>
      <c r="K69" s="42">
        <v>1.4899999999999998</v>
      </c>
      <c r="L69" s="107">
        <v>312.33</v>
      </c>
      <c r="M69" s="106">
        <v>314.83</v>
      </c>
      <c r="N69" s="42">
        <v>316.52999999999997</v>
      </c>
      <c r="O69" s="42">
        <v>2</v>
      </c>
      <c r="P69" s="107">
        <v>317.68999999999994</v>
      </c>
      <c r="Q69" s="106">
        <v>314.83</v>
      </c>
      <c r="R69" s="42">
        <v>332.63</v>
      </c>
      <c r="S69" s="42">
        <v>1.22</v>
      </c>
      <c r="T69" s="107">
        <v>324.95999999999998</v>
      </c>
      <c r="U69" s="106">
        <v>332.63</v>
      </c>
      <c r="V69" s="42">
        <v>370.06</v>
      </c>
      <c r="W69" s="42">
        <v>0</v>
      </c>
      <c r="X69" s="107">
        <v>351.37</v>
      </c>
      <c r="Y69" s="106">
        <v>370.06</v>
      </c>
      <c r="Z69" s="42">
        <v>386.43000000000006</v>
      </c>
      <c r="AA69" s="42">
        <v>2.75</v>
      </c>
      <c r="AB69" s="107">
        <v>381.03</v>
      </c>
      <c r="AC69" s="134">
        <f t="shared" si="2"/>
        <v>0.21995965805398135</v>
      </c>
    </row>
    <row r="70" spans="1:29">
      <c r="A70" s="60" t="s">
        <v>217</v>
      </c>
      <c r="B70" s="71" t="s">
        <v>218</v>
      </c>
      <c r="C70" s="49" t="s">
        <v>217</v>
      </c>
      <c r="D70" s="50" t="s">
        <v>218</v>
      </c>
      <c r="E70" s="51" t="s">
        <v>219</v>
      </c>
      <c r="F70" s="43" t="s">
        <v>209</v>
      </c>
      <c r="G70" s="63">
        <v>27</v>
      </c>
      <c r="H70" s="17"/>
      <c r="I70" s="106">
        <v>661.61</v>
      </c>
      <c r="J70" s="42">
        <v>677.97</v>
      </c>
      <c r="K70" s="42">
        <v>3.25</v>
      </c>
      <c r="L70" s="107">
        <v>673.07999999999993</v>
      </c>
      <c r="M70" s="106">
        <v>677.47</v>
      </c>
      <c r="N70" s="42">
        <v>678.97</v>
      </c>
      <c r="O70" s="42">
        <v>1.6099999999999999</v>
      </c>
      <c r="P70" s="107">
        <v>679.82999999999993</v>
      </c>
      <c r="Q70" s="106">
        <v>677.47</v>
      </c>
      <c r="R70" s="42">
        <v>646.36</v>
      </c>
      <c r="S70" s="42">
        <v>2.91</v>
      </c>
      <c r="T70" s="107">
        <v>664.88</v>
      </c>
      <c r="U70" s="106">
        <v>646.36</v>
      </c>
      <c r="V70" s="42">
        <v>638.33000000000004</v>
      </c>
      <c r="W70" s="42">
        <v>5.22</v>
      </c>
      <c r="X70" s="107">
        <v>647.61</v>
      </c>
      <c r="Y70" s="106">
        <v>638.33000000000004</v>
      </c>
      <c r="Z70" s="42">
        <v>643.73</v>
      </c>
      <c r="AA70" s="42">
        <v>2.4299999999999997</v>
      </c>
      <c r="AB70" s="107">
        <v>643.49</v>
      </c>
      <c r="AC70" s="134">
        <f t="shared" si="2"/>
        <v>-4.3962084744755332E-2</v>
      </c>
    </row>
    <row r="71" spans="1:29">
      <c r="A71" s="23" t="s">
        <v>220</v>
      </c>
      <c r="B71" s="24" t="s">
        <v>221</v>
      </c>
      <c r="C71" s="49" t="s">
        <v>220</v>
      </c>
      <c r="D71" s="50" t="s">
        <v>221</v>
      </c>
      <c r="E71" s="51" t="s">
        <v>222</v>
      </c>
      <c r="F71" s="35" t="s">
        <v>209</v>
      </c>
      <c r="G71" s="63">
        <v>28</v>
      </c>
      <c r="H71" s="17"/>
      <c r="I71" s="106">
        <v>885.17</v>
      </c>
      <c r="J71" s="42">
        <v>879.11</v>
      </c>
      <c r="K71" s="42">
        <v>4.07</v>
      </c>
      <c r="L71" s="107">
        <v>886.24</v>
      </c>
      <c r="M71" s="106">
        <v>869.15000000000009</v>
      </c>
      <c r="N71" s="42">
        <v>869.54000000000008</v>
      </c>
      <c r="O71" s="42">
        <v>2.25</v>
      </c>
      <c r="P71" s="107">
        <v>871.59999999999991</v>
      </c>
      <c r="Q71" s="106">
        <v>869.15000000000009</v>
      </c>
      <c r="R71" s="42">
        <v>852.35</v>
      </c>
      <c r="S71" s="42">
        <v>2.4699999999999998</v>
      </c>
      <c r="T71" s="107">
        <v>863.2700000000001</v>
      </c>
      <c r="U71" s="106">
        <v>852.35</v>
      </c>
      <c r="V71" s="42">
        <v>832.85</v>
      </c>
      <c r="W71" s="42">
        <v>2.42</v>
      </c>
      <c r="X71" s="107">
        <v>845.07999999999993</v>
      </c>
      <c r="Y71" s="106">
        <v>832.85</v>
      </c>
      <c r="Z71" s="42">
        <v>803.54</v>
      </c>
      <c r="AA71" s="42">
        <v>0.38</v>
      </c>
      <c r="AB71" s="107">
        <v>818.61</v>
      </c>
      <c r="AC71" s="134">
        <f t="shared" si="2"/>
        <v>-7.6311157248600825E-2</v>
      </c>
    </row>
    <row r="72" spans="1:29">
      <c r="A72" s="11" t="s">
        <v>223</v>
      </c>
      <c r="B72" s="10" t="s">
        <v>224</v>
      </c>
      <c r="C72" s="44" t="s">
        <v>223</v>
      </c>
      <c r="D72" s="29" t="s">
        <v>224</v>
      </c>
      <c r="E72" s="30" t="s">
        <v>225</v>
      </c>
      <c r="F72" s="27" t="s">
        <v>226</v>
      </c>
      <c r="G72" s="64">
        <v>30</v>
      </c>
      <c r="H72" s="17"/>
      <c r="I72" s="108">
        <v>283.45</v>
      </c>
      <c r="J72" s="39">
        <v>258.54000000000002</v>
      </c>
      <c r="K72" s="39">
        <v>0</v>
      </c>
      <c r="L72" s="109">
        <v>271</v>
      </c>
      <c r="M72" s="108">
        <v>259.54000000000002</v>
      </c>
      <c r="N72" s="39">
        <v>275.94</v>
      </c>
      <c r="O72" s="39">
        <v>0</v>
      </c>
      <c r="P72" s="109">
        <v>267.75</v>
      </c>
      <c r="Q72" s="108">
        <v>275.94</v>
      </c>
      <c r="R72" s="39">
        <v>275.55</v>
      </c>
      <c r="S72" s="39">
        <v>0</v>
      </c>
      <c r="T72" s="109">
        <v>275.76</v>
      </c>
      <c r="U72" s="108">
        <v>275.55</v>
      </c>
      <c r="V72" s="39">
        <v>291.75</v>
      </c>
      <c r="W72" s="39">
        <v>0</v>
      </c>
      <c r="X72" s="109">
        <v>283.66999999999996</v>
      </c>
      <c r="Y72" s="108">
        <v>291.75</v>
      </c>
      <c r="Z72" s="39">
        <v>291.03000000000003</v>
      </c>
      <c r="AA72" s="39">
        <v>0</v>
      </c>
      <c r="AB72" s="109">
        <v>291.40999999999997</v>
      </c>
      <c r="AC72" s="134">
        <f t="shared" si="2"/>
        <v>7.5313653136531253E-2</v>
      </c>
    </row>
    <row r="73" spans="1:29">
      <c r="A73" s="11" t="s">
        <v>227</v>
      </c>
      <c r="B73" s="10" t="s">
        <v>228</v>
      </c>
      <c r="C73" s="44" t="s">
        <v>227</v>
      </c>
      <c r="D73" s="29" t="s">
        <v>228</v>
      </c>
      <c r="E73" s="30" t="s">
        <v>229</v>
      </c>
      <c r="F73" s="27" t="s">
        <v>209</v>
      </c>
      <c r="G73" s="64">
        <v>30</v>
      </c>
      <c r="H73" s="17"/>
      <c r="I73" s="108">
        <v>165</v>
      </c>
      <c r="J73" s="39">
        <v>170.85</v>
      </c>
      <c r="K73" s="39">
        <v>0</v>
      </c>
      <c r="L73" s="109">
        <v>167.93</v>
      </c>
      <c r="M73" s="108">
        <v>170.75</v>
      </c>
      <c r="N73" s="39">
        <v>170.75</v>
      </c>
      <c r="O73" s="39">
        <v>0</v>
      </c>
      <c r="P73" s="109">
        <v>170.75</v>
      </c>
      <c r="Q73" s="108">
        <v>170.75</v>
      </c>
      <c r="R73" s="39">
        <v>175.9</v>
      </c>
      <c r="S73" s="39">
        <v>0</v>
      </c>
      <c r="T73" s="109">
        <v>173.33999999999997</v>
      </c>
      <c r="U73" s="108">
        <v>175.9</v>
      </c>
      <c r="V73" s="39">
        <v>181.15</v>
      </c>
      <c r="W73" s="39">
        <v>0</v>
      </c>
      <c r="X73" s="109">
        <v>178.53</v>
      </c>
      <c r="Y73" s="108">
        <v>181.15</v>
      </c>
      <c r="Z73" s="39">
        <v>181.1</v>
      </c>
      <c r="AA73" s="39">
        <v>0</v>
      </c>
      <c r="AB73" s="109">
        <v>181.13</v>
      </c>
      <c r="AC73" s="134">
        <f t="shared" si="2"/>
        <v>7.8604180313225677E-2</v>
      </c>
    </row>
    <row r="74" spans="1:29">
      <c r="A74" s="23" t="s">
        <v>230</v>
      </c>
      <c r="B74" s="24" t="s">
        <v>231</v>
      </c>
      <c r="C74" s="49" t="s">
        <v>230</v>
      </c>
      <c r="D74" s="50" t="s">
        <v>232</v>
      </c>
      <c r="E74" s="32" t="s">
        <v>233</v>
      </c>
      <c r="F74" s="35" t="s">
        <v>226</v>
      </c>
      <c r="G74" s="63">
        <v>30</v>
      </c>
      <c r="H74" s="17"/>
      <c r="I74" s="106">
        <v>598.98</v>
      </c>
      <c r="J74" s="42">
        <v>587.80999999999995</v>
      </c>
      <c r="K74" s="42">
        <v>0</v>
      </c>
      <c r="L74" s="107">
        <v>593.42000000000007</v>
      </c>
      <c r="M74" s="106">
        <v>588.52</v>
      </c>
      <c r="N74" s="42">
        <v>591.68000000000006</v>
      </c>
      <c r="O74" s="42">
        <v>0</v>
      </c>
      <c r="P74" s="107">
        <v>590.11</v>
      </c>
      <c r="Q74" s="106">
        <v>588.52</v>
      </c>
      <c r="R74" s="42">
        <v>552.83999999999992</v>
      </c>
      <c r="S74" s="42">
        <v>1.38</v>
      </c>
      <c r="T74" s="107">
        <v>572.08000000000004</v>
      </c>
      <c r="U74" s="106">
        <v>552.83999999999992</v>
      </c>
      <c r="V74" s="42">
        <v>579.99</v>
      </c>
      <c r="W74" s="42">
        <v>0.22</v>
      </c>
      <c r="X74" s="107">
        <v>566.65</v>
      </c>
      <c r="Y74" s="106">
        <v>579.99</v>
      </c>
      <c r="Z74" s="42">
        <v>564.15</v>
      </c>
      <c r="AA74" s="42">
        <v>2.61</v>
      </c>
      <c r="AB74" s="107">
        <v>574.70000000000005</v>
      </c>
      <c r="AC74" s="134">
        <f t="shared" si="2"/>
        <v>-3.1545953961780906E-2</v>
      </c>
    </row>
    <row r="75" spans="1:29">
      <c r="A75" s="23" t="s">
        <v>234</v>
      </c>
      <c r="B75" s="24" t="s">
        <v>235</v>
      </c>
      <c r="C75" s="49" t="s">
        <v>234</v>
      </c>
      <c r="D75" s="50" t="s">
        <v>236</v>
      </c>
      <c r="E75" s="32" t="s">
        <v>237</v>
      </c>
      <c r="F75" s="35" t="s">
        <v>43</v>
      </c>
      <c r="G75" s="63">
        <v>30</v>
      </c>
      <c r="H75" s="17"/>
      <c r="I75" s="106">
        <v>81.599999999999994</v>
      </c>
      <c r="J75" s="42">
        <v>86</v>
      </c>
      <c r="K75" s="42">
        <v>0</v>
      </c>
      <c r="L75" s="107">
        <v>83.8</v>
      </c>
      <c r="M75" s="106">
        <v>86</v>
      </c>
      <c r="N75" s="42">
        <v>86</v>
      </c>
      <c r="O75" s="42">
        <v>0</v>
      </c>
      <c r="P75" s="107">
        <v>86</v>
      </c>
      <c r="Q75" s="106">
        <v>86</v>
      </c>
      <c r="R75" s="42">
        <v>95.509999999999991</v>
      </c>
      <c r="S75" s="42">
        <v>0</v>
      </c>
      <c r="T75" s="107">
        <v>90.759999999999991</v>
      </c>
      <c r="U75" s="106">
        <v>95.509999999999991</v>
      </c>
      <c r="V75" s="42">
        <v>93.45</v>
      </c>
      <c r="W75" s="42">
        <v>0</v>
      </c>
      <c r="X75" s="107">
        <v>94.490000000000009</v>
      </c>
      <c r="Y75" s="106">
        <v>93.45</v>
      </c>
      <c r="Z75" s="42">
        <v>91.9</v>
      </c>
      <c r="AA75" s="42">
        <v>0</v>
      </c>
      <c r="AB75" s="107">
        <v>92.68</v>
      </c>
      <c r="AC75" s="134">
        <f t="shared" si="2"/>
        <v>0.10596658711217195</v>
      </c>
    </row>
    <row r="76" spans="1:29">
      <c r="A76" s="23" t="s">
        <v>238</v>
      </c>
      <c r="B76" s="24" t="s">
        <v>239</v>
      </c>
      <c r="C76" s="49" t="s">
        <v>238</v>
      </c>
      <c r="D76" s="50" t="s">
        <v>239</v>
      </c>
      <c r="E76" s="32" t="s">
        <v>240</v>
      </c>
      <c r="F76" s="35" t="s">
        <v>226</v>
      </c>
      <c r="G76" s="63">
        <v>30</v>
      </c>
      <c r="H76" s="17"/>
      <c r="I76" s="106">
        <v>179.4</v>
      </c>
      <c r="J76" s="42">
        <v>171.5</v>
      </c>
      <c r="K76" s="42">
        <v>0</v>
      </c>
      <c r="L76" s="107">
        <v>175.46</v>
      </c>
      <c r="M76" s="106">
        <v>171</v>
      </c>
      <c r="N76" s="42">
        <v>175.3</v>
      </c>
      <c r="O76" s="42">
        <v>0</v>
      </c>
      <c r="P76" s="107">
        <v>173.15</v>
      </c>
      <c r="Q76" s="106">
        <v>171</v>
      </c>
      <c r="R76" s="42">
        <v>187.35000000000002</v>
      </c>
      <c r="S76" s="42">
        <v>0</v>
      </c>
      <c r="T76" s="107">
        <v>179.19</v>
      </c>
      <c r="U76" s="106">
        <v>187.35000000000002</v>
      </c>
      <c r="V76" s="42">
        <v>186.17000000000002</v>
      </c>
      <c r="W76" s="42">
        <v>0</v>
      </c>
      <c r="X76" s="107">
        <v>186.79000000000002</v>
      </c>
      <c r="Y76" s="106">
        <v>186.17000000000002</v>
      </c>
      <c r="Z76" s="42">
        <v>172.65</v>
      </c>
      <c r="AA76" s="42">
        <v>0</v>
      </c>
      <c r="AB76" s="107">
        <v>179.43</v>
      </c>
      <c r="AC76" s="134">
        <f t="shared" si="2"/>
        <v>2.2626239598768944E-2</v>
      </c>
    </row>
    <row r="77" spans="1:29">
      <c r="A77" s="23" t="s">
        <v>241</v>
      </c>
      <c r="B77" s="24" t="s">
        <v>242</v>
      </c>
      <c r="C77" s="49" t="s">
        <v>241</v>
      </c>
      <c r="D77" s="50" t="s">
        <v>242</v>
      </c>
      <c r="E77" s="32" t="s">
        <v>243</v>
      </c>
      <c r="F77" s="35" t="s">
        <v>209</v>
      </c>
      <c r="G77" s="63">
        <v>30</v>
      </c>
      <c r="H77" s="17"/>
      <c r="I77" s="106">
        <v>347.65</v>
      </c>
      <c r="J77" s="42">
        <v>350.42999999999995</v>
      </c>
      <c r="K77" s="42">
        <v>0</v>
      </c>
      <c r="L77" s="107">
        <v>349.06000000000006</v>
      </c>
      <c r="M77" s="106">
        <v>348.75</v>
      </c>
      <c r="N77" s="42">
        <v>348.75</v>
      </c>
      <c r="O77" s="42">
        <v>0.18</v>
      </c>
      <c r="P77" s="107">
        <v>348.93</v>
      </c>
      <c r="Q77" s="106">
        <v>348.75</v>
      </c>
      <c r="R77" s="42">
        <v>362.21000000000004</v>
      </c>
      <c r="S77" s="42">
        <v>0.87</v>
      </c>
      <c r="T77" s="107">
        <v>356.38</v>
      </c>
      <c r="U77" s="106">
        <v>362.21000000000004</v>
      </c>
      <c r="V77" s="42">
        <v>366.88</v>
      </c>
      <c r="W77" s="42">
        <v>0.74</v>
      </c>
      <c r="X77" s="107">
        <v>365.32000000000005</v>
      </c>
      <c r="Y77" s="106">
        <v>366.88</v>
      </c>
      <c r="Z77" s="42">
        <v>375.5</v>
      </c>
      <c r="AA77" s="42">
        <v>2.38</v>
      </c>
      <c r="AB77" s="107">
        <v>373.58000000000004</v>
      </c>
      <c r="AC77" s="134">
        <f t="shared" si="2"/>
        <v>7.024580301380845E-2</v>
      </c>
    </row>
    <row r="78" spans="1:29">
      <c r="A78" s="11" t="s">
        <v>244</v>
      </c>
      <c r="B78" s="10" t="s">
        <v>245</v>
      </c>
      <c r="C78" s="44" t="s">
        <v>244</v>
      </c>
      <c r="D78" s="29" t="s">
        <v>245</v>
      </c>
      <c r="E78" s="30" t="s">
        <v>246</v>
      </c>
      <c r="F78" s="27" t="s">
        <v>132</v>
      </c>
      <c r="G78" s="64">
        <v>31</v>
      </c>
      <c r="H78" s="17"/>
      <c r="I78" s="108">
        <v>100</v>
      </c>
      <c r="J78" s="39">
        <v>120.11</v>
      </c>
      <c r="K78" s="39">
        <v>0.47</v>
      </c>
      <c r="L78" s="109">
        <v>110.53</v>
      </c>
      <c r="M78" s="108">
        <v>120.11</v>
      </c>
      <c r="N78" s="39">
        <v>120.11</v>
      </c>
      <c r="O78" s="39">
        <v>0</v>
      </c>
      <c r="P78" s="109">
        <v>120.11</v>
      </c>
      <c r="Q78" s="108">
        <v>120.11</v>
      </c>
      <c r="R78" s="39">
        <v>126.79999999999998</v>
      </c>
      <c r="S78" s="39">
        <v>0</v>
      </c>
      <c r="T78" s="109">
        <v>123.48</v>
      </c>
      <c r="U78" s="108">
        <v>126.79999999999998</v>
      </c>
      <c r="V78" s="39">
        <v>138</v>
      </c>
      <c r="W78" s="39">
        <v>0.36</v>
      </c>
      <c r="X78" s="109">
        <v>132.78</v>
      </c>
      <c r="Y78" s="108">
        <v>138</v>
      </c>
      <c r="Z78" s="39">
        <v>124.6</v>
      </c>
      <c r="AA78" s="39">
        <v>0.13</v>
      </c>
      <c r="AB78" s="109">
        <v>131.44</v>
      </c>
      <c r="AC78" s="134">
        <f t="shared" ref="AC78:AC141" si="4">IFERROR((AB78-L78)/L78,"")</f>
        <v>0.18917940830543742</v>
      </c>
    </row>
    <row r="79" spans="1:29">
      <c r="A79" s="11" t="s">
        <v>247</v>
      </c>
      <c r="B79" s="10" t="s">
        <v>248</v>
      </c>
      <c r="C79" s="44" t="s">
        <v>247</v>
      </c>
      <c r="D79" s="29" t="s">
        <v>248</v>
      </c>
      <c r="E79" s="30" t="s">
        <v>249</v>
      </c>
      <c r="F79" s="27" t="s">
        <v>250</v>
      </c>
      <c r="G79" s="64">
        <v>31</v>
      </c>
      <c r="H79" s="17"/>
      <c r="I79" s="108">
        <v>102.18</v>
      </c>
      <c r="J79" s="39">
        <v>114.03</v>
      </c>
      <c r="K79" s="39">
        <v>0</v>
      </c>
      <c r="L79" s="109">
        <v>108.11</v>
      </c>
      <c r="M79" s="108">
        <v>114.03</v>
      </c>
      <c r="N79" s="39">
        <v>127.6</v>
      </c>
      <c r="O79" s="39">
        <v>0</v>
      </c>
      <c r="P79" s="109">
        <v>120.82000000000001</v>
      </c>
      <c r="Q79" s="108">
        <v>127.6</v>
      </c>
      <c r="R79" s="39">
        <v>125.9</v>
      </c>
      <c r="S79" s="39">
        <v>0</v>
      </c>
      <c r="T79" s="109">
        <v>126.75999999999999</v>
      </c>
      <c r="U79" s="108">
        <v>125.9</v>
      </c>
      <c r="V79" s="39">
        <v>110.89999999999999</v>
      </c>
      <c r="W79" s="39">
        <v>0</v>
      </c>
      <c r="X79" s="109">
        <v>118.41999999999999</v>
      </c>
      <c r="Y79" s="108">
        <v>110.89999999999999</v>
      </c>
      <c r="Z79" s="39">
        <v>118.60000000000001</v>
      </c>
      <c r="AA79" s="39">
        <v>0.62</v>
      </c>
      <c r="AB79" s="109">
        <v>115.38999999999999</v>
      </c>
      <c r="AC79" s="134">
        <f t="shared" si="4"/>
        <v>6.733882157062239E-2</v>
      </c>
    </row>
    <row r="80" spans="1:29">
      <c r="A80" s="11" t="s">
        <v>251</v>
      </c>
      <c r="B80" s="10" t="s">
        <v>252</v>
      </c>
      <c r="C80" s="44" t="s">
        <v>251</v>
      </c>
      <c r="D80" s="29" t="s">
        <v>252</v>
      </c>
      <c r="E80" s="30" t="s">
        <v>253</v>
      </c>
      <c r="F80" s="27" t="s">
        <v>250</v>
      </c>
      <c r="G80" s="64">
        <v>31</v>
      </c>
      <c r="H80" s="17"/>
      <c r="I80" s="108">
        <v>192.35</v>
      </c>
      <c r="J80" s="39">
        <v>186.86999999999998</v>
      </c>
      <c r="K80" s="39">
        <v>1.29</v>
      </c>
      <c r="L80" s="109">
        <v>190.94</v>
      </c>
      <c r="M80" s="108">
        <v>186.86999999999998</v>
      </c>
      <c r="N80" s="39">
        <v>186.86999999999998</v>
      </c>
      <c r="O80" s="39">
        <v>2</v>
      </c>
      <c r="P80" s="109">
        <v>188.87</v>
      </c>
      <c r="Q80" s="108">
        <v>186.86999999999998</v>
      </c>
      <c r="R80" s="39">
        <v>169.16</v>
      </c>
      <c r="S80" s="39">
        <v>1.1599999999999999</v>
      </c>
      <c r="T80" s="109">
        <v>179.19</v>
      </c>
      <c r="U80" s="108">
        <v>169.16</v>
      </c>
      <c r="V80" s="39">
        <v>163.89999999999998</v>
      </c>
      <c r="W80" s="39">
        <v>0</v>
      </c>
      <c r="X80" s="109">
        <v>166.55</v>
      </c>
      <c r="Y80" s="108">
        <v>163.89999999999998</v>
      </c>
      <c r="Z80" s="39">
        <v>176.34</v>
      </c>
      <c r="AA80" s="39">
        <v>0.75</v>
      </c>
      <c r="AB80" s="109">
        <v>170.9</v>
      </c>
      <c r="AC80" s="134">
        <f t="shared" si="4"/>
        <v>-0.10495443594846544</v>
      </c>
    </row>
    <row r="81" spans="1:29">
      <c r="A81" s="11" t="s">
        <v>254</v>
      </c>
      <c r="B81" s="10" t="s">
        <v>255</v>
      </c>
      <c r="C81" s="44" t="s">
        <v>254</v>
      </c>
      <c r="D81" s="29" t="s">
        <v>255</v>
      </c>
      <c r="E81" s="30" t="s">
        <v>256</v>
      </c>
      <c r="F81" s="27" t="s">
        <v>250</v>
      </c>
      <c r="G81" s="64">
        <v>31</v>
      </c>
      <c r="H81" s="17"/>
      <c r="I81" s="108">
        <v>411.8</v>
      </c>
      <c r="J81" s="39">
        <v>409.90000000000003</v>
      </c>
      <c r="K81" s="39">
        <v>1.19</v>
      </c>
      <c r="L81" s="109">
        <v>412.05999999999995</v>
      </c>
      <c r="M81" s="108">
        <v>409.95000000000005</v>
      </c>
      <c r="N81" s="39">
        <v>409.95000000000005</v>
      </c>
      <c r="O81" s="39">
        <v>1.49</v>
      </c>
      <c r="P81" s="109">
        <v>411.43999999999994</v>
      </c>
      <c r="Q81" s="108">
        <v>409.95000000000005</v>
      </c>
      <c r="R81" s="39">
        <v>367.95000000000005</v>
      </c>
      <c r="S81" s="39">
        <v>1.93</v>
      </c>
      <c r="T81" s="109">
        <v>390.9</v>
      </c>
      <c r="U81" s="108">
        <v>367.95000000000005</v>
      </c>
      <c r="V81" s="39">
        <v>392.3</v>
      </c>
      <c r="W81" s="39">
        <v>1.1200000000000001</v>
      </c>
      <c r="X81" s="109">
        <v>381.26</v>
      </c>
      <c r="Y81" s="108">
        <v>392.3</v>
      </c>
      <c r="Z81" s="39">
        <v>391.15</v>
      </c>
      <c r="AA81" s="39">
        <v>2.95</v>
      </c>
      <c r="AB81" s="109">
        <v>394.68999999999994</v>
      </c>
      <c r="AC81" s="134">
        <f t="shared" si="4"/>
        <v>-4.2154055234674581E-2</v>
      </c>
    </row>
    <row r="82" spans="1:29">
      <c r="A82" s="11" t="s">
        <v>257</v>
      </c>
      <c r="B82" s="10" t="s">
        <v>258</v>
      </c>
      <c r="C82" s="44" t="s">
        <v>257</v>
      </c>
      <c r="D82" s="29" t="s">
        <v>258</v>
      </c>
      <c r="E82" s="30" t="s">
        <v>259</v>
      </c>
      <c r="F82" s="27" t="s">
        <v>250</v>
      </c>
      <c r="G82" s="64">
        <v>31</v>
      </c>
      <c r="H82" s="17"/>
      <c r="I82" s="108">
        <v>41.8</v>
      </c>
      <c r="J82" s="39">
        <v>46</v>
      </c>
      <c r="K82" s="39">
        <v>0.28999999999999998</v>
      </c>
      <c r="L82" s="109">
        <v>44.2</v>
      </c>
      <c r="M82" s="108">
        <v>46</v>
      </c>
      <c r="N82" s="39">
        <v>46</v>
      </c>
      <c r="O82" s="39">
        <v>0</v>
      </c>
      <c r="P82" s="109">
        <v>46</v>
      </c>
      <c r="Q82" s="108">
        <v>46</v>
      </c>
      <c r="R82" s="39">
        <v>57.85</v>
      </c>
      <c r="S82" s="39">
        <v>0</v>
      </c>
      <c r="T82" s="109">
        <v>51.93</v>
      </c>
      <c r="U82" s="108">
        <v>57.85</v>
      </c>
      <c r="V82" s="39">
        <v>63</v>
      </c>
      <c r="W82" s="39">
        <v>0</v>
      </c>
      <c r="X82" s="109">
        <v>60.43</v>
      </c>
      <c r="Y82" s="108">
        <v>63</v>
      </c>
      <c r="Z82" s="39">
        <v>59.55</v>
      </c>
      <c r="AA82" s="39">
        <v>0</v>
      </c>
      <c r="AB82" s="109">
        <v>61.28</v>
      </c>
      <c r="AC82" s="134">
        <f t="shared" si="4"/>
        <v>0.3864253393665158</v>
      </c>
    </row>
    <row r="83" spans="1:29">
      <c r="A83" s="11" t="s">
        <v>260</v>
      </c>
      <c r="B83" s="10" t="s">
        <v>261</v>
      </c>
      <c r="C83" s="44" t="s">
        <v>260</v>
      </c>
      <c r="D83" s="29" t="s">
        <v>261</v>
      </c>
      <c r="E83" s="30" t="s">
        <v>262</v>
      </c>
      <c r="F83" s="27" t="s">
        <v>250</v>
      </c>
      <c r="G83" s="64">
        <v>31</v>
      </c>
      <c r="H83" s="17"/>
      <c r="I83" s="108">
        <v>60.18</v>
      </c>
      <c r="J83" s="39">
        <v>59.7</v>
      </c>
      <c r="K83" s="39">
        <v>0</v>
      </c>
      <c r="L83" s="109">
        <v>59.95</v>
      </c>
      <c r="M83" s="108">
        <v>59.7</v>
      </c>
      <c r="N83" s="39">
        <v>59.7</v>
      </c>
      <c r="O83" s="39">
        <v>0</v>
      </c>
      <c r="P83" s="109">
        <v>59.7</v>
      </c>
      <c r="Q83" s="108">
        <v>59.7</v>
      </c>
      <c r="R83" s="39">
        <v>35</v>
      </c>
      <c r="S83" s="39">
        <v>0.91</v>
      </c>
      <c r="T83" s="109">
        <v>48.26</v>
      </c>
      <c r="U83" s="108">
        <v>35</v>
      </c>
      <c r="V83" s="39">
        <v>41</v>
      </c>
      <c r="W83" s="39">
        <v>1</v>
      </c>
      <c r="X83" s="109">
        <v>39</v>
      </c>
      <c r="Y83" s="108">
        <v>41</v>
      </c>
      <c r="Z83" s="39">
        <v>47</v>
      </c>
      <c r="AA83" s="39">
        <v>1</v>
      </c>
      <c r="AB83" s="109">
        <v>45</v>
      </c>
      <c r="AC83" s="134">
        <f t="shared" si="4"/>
        <v>-0.24937447873227694</v>
      </c>
    </row>
    <row r="84" spans="1:29">
      <c r="A84" s="11" t="s">
        <v>263</v>
      </c>
      <c r="B84" s="10" t="s">
        <v>264</v>
      </c>
      <c r="C84" s="44" t="s">
        <v>263</v>
      </c>
      <c r="D84" s="29" t="s">
        <v>264</v>
      </c>
      <c r="E84" s="30" t="s">
        <v>265</v>
      </c>
      <c r="F84" s="27" t="s">
        <v>250</v>
      </c>
      <c r="G84" s="64">
        <v>31</v>
      </c>
      <c r="H84" s="17"/>
      <c r="I84" s="108">
        <v>108.35</v>
      </c>
      <c r="J84" s="39">
        <v>94.58</v>
      </c>
      <c r="K84" s="39">
        <v>1.5699999999999998</v>
      </c>
      <c r="L84" s="109">
        <v>103.05</v>
      </c>
      <c r="M84" s="108">
        <v>94.63</v>
      </c>
      <c r="N84" s="39">
        <v>94.63</v>
      </c>
      <c r="O84" s="39">
        <v>1.47</v>
      </c>
      <c r="P84" s="109">
        <v>96.1</v>
      </c>
      <c r="Q84" s="108">
        <v>94.63</v>
      </c>
      <c r="R84" s="39">
        <v>91.95</v>
      </c>
      <c r="S84" s="39">
        <v>0</v>
      </c>
      <c r="T84" s="109">
        <v>93.3</v>
      </c>
      <c r="U84" s="108">
        <v>91.95</v>
      </c>
      <c r="V84" s="39">
        <v>87</v>
      </c>
      <c r="W84" s="39">
        <v>0</v>
      </c>
      <c r="X84" s="109">
        <v>89.47999999999999</v>
      </c>
      <c r="Y84" s="108">
        <v>87</v>
      </c>
      <c r="Z84" s="39">
        <v>75.05</v>
      </c>
      <c r="AA84" s="39">
        <v>1.47</v>
      </c>
      <c r="AB84" s="109">
        <v>82.51</v>
      </c>
      <c r="AC84" s="134">
        <f t="shared" si="4"/>
        <v>-0.19932071809801061</v>
      </c>
    </row>
    <row r="85" spans="1:29">
      <c r="A85" s="11" t="s">
        <v>266</v>
      </c>
      <c r="B85" s="10" t="s">
        <v>267</v>
      </c>
      <c r="C85" s="44" t="s">
        <v>266</v>
      </c>
      <c r="D85" s="29" t="s">
        <v>267</v>
      </c>
      <c r="E85" s="30" t="s">
        <v>268</v>
      </c>
      <c r="F85" s="27" t="s">
        <v>250</v>
      </c>
      <c r="G85" s="64">
        <v>31</v>
      </c>
      <c r="H85" s="17"/>
      <c r="I85" s="108">
        <v>42.75</v>
      </c>
      <c r="J85" s="39">
        <v>42</v>
      </c>
      <c r="K85" s="39">
        <v>0</v>
      </c>
      <c r="L85" s="109">
        <v>42.38</v>
      </c>
      <c r="M85" s="108">
        <v>42</v>
      </c>
      <c r="N85" s="39">
        <v>42</v>
      </c>
      <c r="O85" s="39">
        <v>0</v>
      </c>
      <c r="P85" s="109">
        <v>42</v>
      </c>
      <c r="Q85" s="108">
        <v>42</v>
      </c>
      <c r="R85" s="39">
        <v>46</v>
      </c>
      <c r="S85" s="39">
        <v>0</v>
      </c>
      <c r="T85" s="109">
        <v>44</v>
      </c>
      <c r="U85" s="108">
        <v>46</v>
      </c>
      <c r="V85" s="39">
        <v>42.8</v>
      </c>
      <c r="W85" s="39">
        <v>0</v>
      </c>
      <c r="X85" s="109">
        <v>44.400000000000006</v>
      </c>
      <c r="Y85" s="108">
        <v>42.8</v>
      </c>
      <c r="Z85" s="39">
        <v>48</v>
      </c>
      <c r="AA85" s="39">
        <v>0</v>
      </c>
      <c r="AB85" s="109">
        <v>45.400000000000006</v>
      </c>
      <c r="AC85" s="134">
        <f t="shared" si="4"/>
        <v>7.1260028315243112E-2</v>
      </c>
    </row>
    <row r="86" spans="1:29">
      <c r="A86" s="11" t="s">
        <v>269</v>
      </c>
      <c r="B86" s="10" t="s">
        <v>270</v>
      </c>
      <c r="C86" s="44" t="s">
        <v>269</v>
      </c>
      <c r="D86" s="29" t="s">
        <v>270</v>
      </c>
      <c r="E86" s="30" t="s">
        <v>271</v>
      </c>
      <c r="F86" s="27" t="s">
        <v>250</v>
      </c>
      <c r="G86" s="64">
        <v>31</v>
      </c>
      <c r="H86" s="17"/>
      <c r="I86" s="108">
        <v>371.42</v>
      </c>
      <c r="J86" s="39">
        <v>344.48</v>
      </c>
      <c r="K86" s="39">
        <v>0.41</v>
      </c>
      <c r="L86" s="109">
        <v>358.38</v>
      </c>
      <c r="M86" s="108">
        <v>344.6</v>
      </c>
      <c r="N86" s="39">
        <v>344.6</v>
      </c>
      <c r="O86" s="39">
        <v>0.45</v>
      </c>
      <c r="P86" s="109">
        <v>345.05</v>
      </c>
      <c r="Q86" s="108">
        <v>344.6</v>
      </c>
      <c r="R86" s="39">
        <v>326.04999999999995</v>
      </c>
      <c r="S86" s="39">
        <v>1.56</v>
      </c>
      <c r="T86" s="109">
        <v>336.91</v>
      </c>
      <c r="U86" s="108">
        <v>326.04999999999995</v>
      </c>
      <c r="V86" s="39">
        <v>308.8</v>
      </c>
      <c r="W86" s="39">
        <v>1.35</v>
      </c>
      <c r="X86" s="109">
        <v>318.8</v>
      </c>
      <c r="Y86" s="108">
        <v>308.8</v>
      </c>
      <c r="Z86" s="39">
        <v>306.8</v>
      </c>
      <c r="AA86" s="39">
        <v>2.3899999999999997</v>
      </c>
      <c r="AB86" s="109">
        <v>310.21999999999997</v>
      </c>
      <c r="AC86" s="134">
        <f t="shared" si="4"/>
        <v>-0.13438249902338306</v>
      </c>
    </row>
    <row r="87" spans="1:29">
      <c r="A87" s="11" t="s">
        <v>272</v>
      </c>
      <c r="B87" s="10" t="s">
        <v>273</v>
      </c>
      <c r="C87" s="44" t="s">
        <v>272</v>
      </c>
      <c r="D87" s="29" t="s">
        <v>273</v>
      </c>
      <c r="E87" s="30" t="s">
        <v>274</v>
      </c>
      <c r="F87" s="27" t="s">
        <v>250</v>
      </c>
      <c r="G87" s="64">
        <v>31</v>
      </c>
      <c r="H87" s="17"/>
      <c r="I87" s="108">
        <v>138.9</v>
      </c>
      <c r="J87" s="39">
        <v>132.19999999999999</v>
      </c>
      <c r="K87" s="39">
        <v>0</v>
      </c>
      <c r="L87" s="109">
        <v>135.56</v>
      </c>
      <c r="M87" s="108">
        <v>132.19999999999999</v>
      </c>
      <c r="N87" s="39">
        <v>132.19999999999999</v>
      </c>
      <c r="O87" s="39">
        <v>0</v>
      </c>
      <c r="P87" s="109">
        <v>132.19999999999999</v>
      </c>
      <c r="Q87" s="108">
        <v>132.19999999999999</v>
      </c>
      <c r="R87" s="39">
        <v>148.15</v>
      </c>
      <c r="S87" s="39">
        <v>0</v>
      </c>
      <c r="T87" s="109">
        <v>140.20000000000002</v>
      </c>
      <c r="U87" s="108">
        <v>148.15</v>
      </c>
      <c r="V87" s="39">
        <v>163</v>
      </c>
      <c r="W87" s="39">
        <v>0</v>
      </c>
      <c r="X87" s="109">
        <v>155.57999999999998</v>
      </c>
      <c r="Y87" s="108">
        <v>163</v>
      </c>
      <c r="Z87" s="39">
        <v>151.69999999999999</v>
      </c>
      <c r="AA87" s="39">
        <v>0.59</v>
      </c>
      <c r="AB87" s="109">
        <v>157.95000000000002</v>
      </c>
      <c r="AC87" s="134">
        <f t="shared" si="4"/>
        <v>0.16516671584538223</v>
      </c>
    </row>
    <row r="88" spans="1:29">
      <c r="A88" s="11" t="s">
        <v>275</v>
      </c>
      <c r="B88" s="10" t="s">
        <v>276</v>
      </c>
      <c r="C88" s="44" t="s">
        <v>275</v>
      </c>
      <c r="D88" s="29" t="s">
        <v>276</v>
      </c>
      <c r="E88" s="30" t="s">
        <v>277</v>
      </c>
      <c r="F88" s="27" t="s">
        <v>250</v>
      </c>
      <c r="G88" s="64">
        <v>31</v>
      </c>
      <c r="H88" s="17"/>
      <c r="I88" s="108">
        <v>172</v>
      </c>
      <c r="J88" s="39">
        <v>194.9</v>
      </c>
      <c r="K88" s="39">
        <v>0</v>
      </c>
      <c r="L88" s="109">
        <v>183.45</v>
      </c>
      <c r="M88" s="108">
        <v>194.9</v>
      </c>
      <c r="N88" s="39">
        <v>198.75</v>
      </c>
      <c r="O88" s="39">
        <v>0</v>
      </c>
      <c r="P88" s="109">
        <v>196.83</v>
      </c>
      <c r="Q88" s="108">
        <v>198.75</v>
      </c>
      <c r="R88" s="39">
        <v>193.45000000000002</v>
      </c>
      <c r="S88" s="39">
        <v>0</v>
      </c>
      <c r="T88" s="109">
        <v>196.13</v>
      </c>
      <c r="U88" s="108">
        <v>193.45000000000002</v>
      </c>
      <c r="V88" s="39">
        <v>183.45000000000002</v>
      </c>
      <c r="W88" s="39">
        <v>1.47</v>
      </c>
      <c r="X88" s="109">
        <v>189.95999999999998</v>
      </c>
      <c r="Y88" s="108">
        <v>183.45000000000002</v>
      </c>
      <c r="Z88" s="39">
        <v>187</v>
      </c>
      <c r="AA88" s="39">
        <v>0</v>
      </c>
      <c r="AB88" s="109">
        <v>185.24</v>
      </c>
      <c r="AC88" s="134">
        <f t="shared" si="4"/>
        <v>9.7574270918507535E-3</v>
      </c>
    </row>
    <row r="89" spans="1:29">
      <c r="A89" s="11" t="s">
        <v>278</v>
      </c>
      <c r="B89" s="10" t="s">
        <v>279</v>
      </c>
      <c r="C89" s="44" t="s">
        <v>278</v>
      </c>
      <c r="D89" s="29" t="s">
        <v>279</v>
      </c>
      <c r="E89" s="30" t="s">
        <v>280</v>
      </c>
      <c r="F89" s="27" t="s">
        <v>250</v>
      </c>
      <c r="G89" s="64">
        <v>31</v>
      </c>
      <c r="H89" s="17"/>
      <c r="I89" s="108">
        <v>29.5</v>
      </c>
      <c r="J89" s="39">
        <v>37.599999999999994</v>
      </c>
      <c r="K89" s="39">
        <v>0</v>
      </c>
      <c r="L89" s="109">
        <v>33.549999999999997</v>
      </c>
      <c r="M89" s="108">
        <v>37.599999999999994</v>
      </c>
      <c r="N89" s="39">
        <v>40.400000000000006</v>
      </c>
      <c r="O89" s="39">
        <v>0</v>
      </c>
      <c r="P89" s="109">
        <v>39</v>
      </c>
      <c r="Q89" s="108">
        <v>40.400000000000006</v>
      </c>
      <c r="R89" s="39">
        <v>45.48</v>
      </c>
      <c r="S89" s="39">
        <v>0</v>
      </c>
      <c r="T89" s="109">
        <v>42.95</v>
      </c>
      <c r="U89" s="108">
        <v>45.48</v>
      </c>
      <c r="V89" s="39">
        <v>38</v>
      </c>
      <c r="W89" s="39">
        <v>0</v>
      </c>
      <c r="X89" s="109">
        <v>41.75</v>
      </c>
      <c r="Y89" s="108">
        <v>38</v>
      </c>
      <c r="Z89" s="39">
        <v>39</v>
      </c>
      <c r="AA89" s="39">
        <v>0</v>
      </c>
      <c r="AB89" s="109">
        <v>38.5</v>
      </c>
      <c r="AC89" s="134">
        <f t="shared" si="4"/>
        <v>0.14754098360655749</v>
      </c>
    </row>
    <row r="90" spans="1:29">
      <c r="A90" s="59" t="s">
        <v>281</v>
      </c>
      <c r="B90" s="53" t="s">
        <v>282</v>
      </c>
      <c r="C90" s="56" t="s">
        <v>281</v>
      </c>
      <c r="D90" s="57" t="s">
        <v>282</v>
      </c>
      <c r="E90" s="58" t="s">
        <v>283</v>
      </c>
      <c r="F90" s="54" t="s">
        <v>250</v>
      </c>
      <c r="G90" s="66">
        <v>31</v>
      </c>
      <c r="H90" s="17"/>
      <c r="I90" s="114">
        <v>227.55</v>
      </c>
      <c r="J90" s="55">
        <v>239.54</v>
      </c>
      <c r="K90" s="55">
        <v>0</v>
      </c>
      <c r="L90" s="115">
        <v>233.56</v>
      </c>
      <c r="M90" s="114">
        <v>239.62</v>
      </c>
      <c r="N90" s="55">
        <v>239.62</v>
      </c>
      <c r="O90" s="55">
        <v>0</v>
      </c>
      <c r="P90" s="115">
        <v>239.62</v>
      </c>
      <c r="Q90" s="114">
        <v>239.62</v>
      </c>
      <c r="R90" s="55">
        <v>219.13</v>
      </c>
      <c r="S90" s="55">
        <v>0</v>
      </c>
      <c r="T90" s="115">
        <v>229.39</v>
      </c>
      <c r="U90" s="114">
        <v>219.13</v>
      </c>
      <c r="V90" s="55">
        <v>237.39999999999998</v>
      </c>
      <c r="W90" s="55">
        <v>0</v>
      </c>
      <c r="X90" s="115">
        <v>228.28</v>
      </c>
      <c r="Y90" s="114">
        <v>237.39999999999998</v>
      </c>
      <c r="Z90" s="55">
        <v>223.55</v>
      </c>
      <c r="AA90" s="55">
        <v>0.86</v>
      </c>
      <c r="AB90" s="115">
        <v>231.35000000000002</v>
      </c>
      <c r="AC90" s="134">
        <f t="shared" si="4"/>
        <v>-9.462236684363674E-3</v>
      </c>
    </row>
    <row r="91" spans="1:29">
      <c r="A91" s="59" t="s">
        <v>284</v>
      </c>
      <c r="B91" s="53" t="s">
        <v>285</v>
      </c>
      <c r="C91" s="56" t="s">
        <v>284</v>
      </c>
      <c r="D91" s="57" t="s">
        <v>285</v>
      </c>
      <c r="E91" s="58" t="s">
        <v>286</v>
      </c>
      <c r="F91" s="54" t="s">
        <v>250</v>
      </c>
      <c r="G91" s="66">
        <v>31</v>
      </c>
      <c r="H91" s="17"/>
      <c r="I91" s="114">
        <v>684.89</v>
      </c>
      <c r="J91" s="55">
        <v>679.99000000000012</v>
      </c>
      <c r="K91" s="55">
        <v>3.13</v>
      </c>
      <c r="L91" s="115">
        <v>685.62999999999988</v>
      </c>
      <c r="M91" s="114">
        <v>677.46</v>
      </c>
      <c r="N91" s="55">
        <v>683.80000000000007</v>
      </c>
      <c r="O91" s="55">
        <v>2.57</v>
      </c>
      <c r="P91" s="115">
        <v>683.20999999999992</v>
      </c>
      <c r="Q91" s="114">
        <v>677.46</v>
      </c>
      <c r="R91" s="55">
        <v>669.93000000000006</v>
      </c>
      <c r="S91" s="55">
        <v>3.19</v>
      </c>
      <c r="T91" s="115">
        <v>676.96</v>
      </c>
      <c r="U91" s="114">
        <v>669.93000000000006</v>
      </c>
      <c r="V91" s="55">
        <v>644.03</v>
      </c>
      <c r="W91" s="55">
        <v>3.5300000000000002</v>
      </c>
      <c r="X91" s="115">
        <v>660.57</v>
      </c>
      <c r="Y91" s="114">
        <v>643.03</v>
      </c>
      <c r="Z91" s="55">
        <v>666.47</v>
      </c>
      <c r="AA91" s="55">
        <v>4.8000000000000007</v>
      </c>
      <c r="AB91" s="115">
        <v>659.59</v>
      </c>
      <c r="AC91" s="134">
        <f t="shared" si="4"/>
        <v>-3.7979668334232539E-2</v>
      </c>
    </row>
    <row r="92" spans="1:29">
      <c r="A92" s="60" t="s">
        <v>287</v>
      </c>
      <c r="B92" s="71" t="s">
        <v>288</v>
      </c>
      <c r="C92" s="49" t="s">
        <v>287</v>
      </c>
      <c r="D92" s="50" t="s">
        <v>289</v>
      </c>
      <c r="E92" s="51" t="s">
        <v>290</v>
      </c>
      <c r="F92" s="43" t="s">
        <v>90</v>
      </c>
      <c r="G92" s="63">
        <v>32</v>
      </c>
      <c r="H92" s="17"/>
      <c r="I92" s="106">
        <v>1475.6799999999998</v>
      </c>
      <c r="J92" s="42">
        <v>1470.0100000000002</v>
      </c>
      <c r="K92" s="42">
        <v>14.12</v>
      </c>
      <c r="L92" s="107">
        <v>1487.06</v>
      </c>
      <c r="M92" s="106">
        <v>1463.4699999999998</v>
      </c>
      <c r="N92" s="42">
        <v>1471.2399999999998</v>
      </c>
      <c r="O92" s="42">
        <v>11.28</v>
      </c>
      <c r="P92" s="107">
        <v>1478.6499999999999</v>
      </c>
      <c r="Q92" s="106">
        <v>1463.4699999999998</v>
      </c>
      <c r="R92" s="42">
        <v>1438.21</v>
      </c>
      <c r="S92" s="42">
        <v>6.12</v>
      </c>
      <c r="T92" s="107">
        <v>1457.08</v>
      </c>
      <c r="U92" s="106">
        <v>1439.16</v>
      </c>
      <c r="V92" s="42">
        <v>1365.6599999999999</v>
      </c>
      <c r="W92" s="42">
        <v>4.62</v>
      </c>
      <c r="X92" s="107">
        <v>1407.1399999999999</v>
      </c>
      <c r="Y92" s="106">
        <v>1365.6599999999999</v>
      </c>
      <c r="Z92" s="42">
        <v>1340.54</v>
      </c>
      <c r="AA92" s="42">
        <v>3.68</v>
      </c>
      <c r="AB92" s="107">
        <v>1356.8600000000001</v>
      </c>
      <c r="AC92" s="134">
        <f t="shared" si="4"/>
        <v>-8.7555310478393489E-2</v>
      </c>
    </row>
    <row r="93" spans="1:29">
      <c r="A93" s="23" t="s">
        <v>291</v>
      </c>
      <c r="B93" s="24" t="s">
        <v>292</v>
      </c>
      <c r="C93" s="46" t="s">
        <v>291</v>
      </c>
      <c r="D93" s="47" t="s">
        <v>293</v>
      </c>
      <c r="E93" s="32" t="s">
        <v>294</v>
      </c>
      <c r="F93" s="35" t="s">
        <v>54</v>
      </c>
      <c r="G93" s="63">
        <v>33</v>
      </c>
      <c r="H93" s="17"/>
      <c r="I93" s="106">
        <v>775.69999999999993</v>
      </c>
      <c r="J93" s="42">
        <v>791.38000000000011</v>
      </c>
      <c r="K93" s="42">
        <v>2.19</v>
      </c>
      <c r="L93" s="107">
        <v>785.78</v>
      </c>
      <c r="M93" s="106">
        <v>789.8</v>
      </c>
      <c r="N93" s="42">
        <v>789.8</v>
      </c>
      <c r="O93" s="42">
        <v>4.4000000000000004</v>
      </c>
      <c r="P93" s="107">
        <v>794.2</v>
      </c>
      <c r="Q93" s="106">
        <v>789.8</v>
      </c>
      <c r="R93" s="42">
        <v>699.32999999999993</v>
      </c>
      <c r="S93" s="42">
        <v>7.6</v>
      </c>
      <c r="T93" s="107">
        <v>752.19</v>
      </c>
      <c r="U93" s="106">
        <v>699.32999999999993</v>
      </c>
      <c r="V93" s="42">
        <v>705.28</v>
      </c>
      <c r="W93" s="42">
        <v>7.1</v>
      </c>
      <c r="X93" s="107">
        <v>709.43000000000006</v>
      </c>
      <c r="Y93" s="106">
        <v>705.28</v>
      </c>
      <c r="Z93" s="42">
        <v>709.67000000000007</v>
      </c>
      <c r="AA93" s="42">
        <v>3.94</v>
      </c>
      <c r="AB93" s="107">
        <v>711.44999999999993</v>
      </c>
      <c r="AC93" s="134">
        <f t="shared" si="4"/>
        <v>-9.459390669144041E-2</v>
      </c>
    </row>
    <row r="94" spans="1:29">
      <c r="A94" s="22" t="s">
        <v>295</v>
      </c>
      <c r="B94" s="15" t="s">
        <v>296</v>
      </c>
      <c r="C94" s="45" t="s">
        <v>295</v>
      </c>
      <c r="D94" s="33" t="s">
        <v>296</v>
      </c>
      <c r="E94" s="31" t="s">
        <v>297</v>
      </c>
      <c r="F94" s="34" t="s">
        <v>250</v>
      </c>
      <c r="G94" s="65">
        <v>34</v>
      </c>
      <c r="H94" s="17"/>
      <c r="I94" s="110">
        <v>307.39999999999998</v>
      </c>
      <c r="J94" s="40">
        <v>309.75</v>
      </c>
      <c r="K94" s="40">
        <v>1</v>
      </c>
      <c r="L94" s="111">
        <v>309.58999999999997</v>
      </c>
      <c r="M94" s="110">
        <v>309.75</v>
      </c>
      <c r="N94" s="40">
        <v>312.93</v>
      </c>
      <c r="O94" s="40">
        <v>1</v>
      </c>
      <c r="P94" s="111">
        <v>312.36</v>
      </c>
      <c r="Q94" s="110">
        <v>312.93</v>
      </c>
      <c r="R94" s="40">
        <v>321.65999999999997</v>
      </c>
      <c r="S94" s="40">
        <v>2.5499999999999998</v>
      </c>
      <c r="T94" s="111">
        <v>319.86</v>
      </c>
      <c r="U94" s="110">
        <v>321.65999999999997</v>
      </c>
      <c r="V94" s="40">
        <v>345.15999999999997</v>
      </c>
      <c r="W94" s="40">
        <v>0.98</v>
      </c>
      <c r="X94" s="111">
        <v>334.41999999999996</v>
      </c>
      <c r="Y94" s="110">
        <v>345.15999999999997</v>
      </c>
      <c r="Z94" s="40">
        <v>308</v>
      </c>
      <c r="AA94" s="40">
        <v>1.24</v>
      </c>
      <c r="AB94" s="111">
        <v>327.84999999999997</v>
      </c>
      <c r="AC94" s="134">
        <f t="shared" si="4"/>
        <v>5.8981233243967805E-2</v>
      </c>
    </row>
    <row r="95" spans="1:29">
      <c r="A95" s="70" t="s">
        <v>298</v>
      </c>
      <c r="B95" s="48" t="s">
        <v>299</v>
      </c>
      <c r="C95" s="72" t="s">
        <v>298</v>
      </c>
      <c r="D95" s="73" t="s">
        <v>300</v>
      </c>
      <c r="E95" s="74" t="s">
        <v>301</v>
      </c>
      <c r="F95" s="68" t="s">
        <v>250</v>
      </c>
      <c r="G95" s="69">
        <v>34</v>
      </c>
      <c r="H95" s="17"/>
      <c r="I95" s="112">
        <v>780.32999999999993</v>
      </c>
      <c r="J95" s="41">
        <v>769.3</v>
      </c>
      <c r="K95" s="41">
        <v>7.6999999999999993</v>
      </c>
      <c r="L95" s="113">
        <v>782.61999999999989</v>
      </c>
      <c r="M95" s="112">
        <v>769.53</v>
      </c>
      <c r="N95" s="41">
        <v>769.53</v>
      </c>
      <c r="O95" s="41">
        <v>11.969999999999999</v>
      </c>
      <c r="P95" s="113">
        <v>781.5</v>
      </c>
      <c r="Q95" s="112">
        <v>769.53</v>
      </c>
      <c r="R95" s="41">
        <v>757.6099999999999</v>
      </c>
      <c r="S95" s="41">
        <v>10.419999999999998</v>
      </c>
      <c r="T95" s="113">
        <v>774.06000000000006</v>
      </c>
      <c r="U95" s="112">
        <v>757.61000000000013</v>
      </c>
      <c r="V95" s="41">
        <v>721.45</v>
      </c>
      <c r="W95" s="41">
        <v>9.26</v>
      </c>
      <c r="X95" s="113">
        <v>748.87</v>
      </c>
      <c r="Y95" s="112">
        <v>721.45</v>
      </c>
      <c r="Z95" s="41">
        <v>678.5</v>
      </c>
      <c r="AA95" s="41">
        <v>8.93</v>
      </c>
      <c r="AB95" s="113">
        <v>708.96</v>
      </c>
      <c r="AC95" s="134">
        <f t="shared" si="4"/>
        <v>-9.4119751603587778E-2</v>
      </c>
    </row>
    <row r="96" spans="1:29">
      <c r="A96" s="11" t="s">
        <v>302</v>
      </c>
      <c r="B96" s="10" t="s">
        <v>303</v>
      </c>
      <c r="C96" s="44" t="s">
        <v>302</v>
      </c>
      <c r="D96" s="29" t="s">
        <v>303</v>
      </c>
      <c r="E96" s="30" t="s">
        <v>304</v>
      </c>
      <c r="F96" s="27" t="s">
        <v>250</v>
      </c>
      <c r="G96" s="64">
        <v>35</v>
      </c>
      <c r="H96" s="17"/>
      <c r="I96" s="108">
        <v>156.63</v>
      </c>
      <c r="J96" s="39">
        <v>167.10999999999999</v>
      </c>
      <c r="K96" s="39">
        <v>0</v>
      </c>
      <c r="L96" s="109">
        <v>161.9</v>
      </c>
      <c r="M96" s="108">
        <v>165.66</v>
      </c>
      <c r="N96" s="39">
        <v>166.16</v>
      </c>
      <c r="O96" s="39">
        <v>0.6</v>
      </c>
      <c r="P96" s="109">
        <v>166.51</v>
      </c>
      <c r="Q96" s="108">
        <v>165.66</v>
      </c>
      <c r="R96" s="39">
        <v>161.53</v>
      </c>
      <c r="S96" s="39">
        <v>1.43</v>
      </c>
      <c r="T96" s="109">
        <v>165.04000000000002</v>
      </c>
      <c r="U96" s="108">
        <v>161.53</v>
      </c>
      <c r="V96" s="39">
        <v>163.4</v>
      </c>
      <c r="W96" s="39">
        <v>0</v>
      </c>
      <c r="X96" s="109">
        <v>162.47999999999999</v>
      </c>
      <c r="Y96" s="108">
        <v>163.4</v>
      </c>
      <c r="Z96" s="39">
        <v>173.6</v>
      </c>
      <c r="AA96" s="39">
        <v>0</v>
      </c>
      <c r="AB96" s="109">
        <v>168.51</v>
      </c>
      <c r="AC96" s="134">
        <f t="shared" si="4"/>
        <v>4.0827671402099967E-2</v>
      </c>
    </row>
    <row r="97" spans="1:29">
      <c r="A97" s="11" t="s">
        <v>305</v>
      </c>
      <c r="B97" s="10" t="s">
        <v>306</v>
      </c>
      <c r="C97" s="44" t="s">
        <v>305</v>
      </c>
      <c r="D97" s="29" t="s">
        <v>306</v>
      </c>
      <c r="E97" s="30" t="s">
        <v>307</v>
      </c>
      <c r="F97" s="27" t="s">
        <v>94</v>
      </c>
      <c r="G97" s="64">
        <v>35</v>
      </c>
      <c r="H97" s="17"/>
      <c r="I97" s="108">
        <v>9</v>
      </c>
      <c r="J97" s="39">
        <v>11</v>
      </c>
      <c r="K97" s="39">
        <v>0</v>
      </c>
      <c r="L97" s="109">
        <v>10</v>
      </c>
      <c r="M97" s="108">
        <v>13</v>
      </c>
      <c r="N97" s="39">
        <v>13</v>
      </c>
      <c r="O97" s="39">
        <v>0</v>
      </c>
      <c r="P97" s="109">
        <v>13</v>
      </c>
      <c r="Q97" s="108">
        <v>13</v>
      </c>
      <c r="R97" s="39">
        <v>14.5</v>
      </c>
      <c r="S97" s="39">
        <v>0</v>
      </c>
      <c r="T97" s="109">
        <v>13.75</v>
      </c>
      <c r="U97" s="108">
        <v>14.5</v>
      </c>
      <c r="V97" s="39">
        <v>9.5500000000000007</v>
      </c>
      <c r="W97" s="39">
        <v>0</v>
      </c>
      <c r="X97" s="109">
        <v>12.03</v>
      </c>
      <c r="Y97" s="108">
        <v>9.5500000000000007</v>
      </c>
      <c r="Z97" s="39">
        <v>7</v>
      </c>
      <c r="AA97" s="39">
        <v>0</v>
      </c>
      <c r="AB97" s="109">
        <v>8.2800000000000011</v>
      </c>
      <c r="AC97" s="134">
        <f t="shared" si="4"/>
        <v>-0.17199999999999988</v>
      </c>
    </row>
    <row r="98" spans="1:29">
      <c r="A98" s="11" t="s">
        <v>308</v>
      </c>
      <c r="B98" s="10" t="s">
        <v>309</v>
      </c>
      <c r="C98" s="44" t="s">
        <v>308</v>
      </c>
      <c r="D98" s="29" t="s">
        <v>309</v>
      </c>
      <c r="E98" s="30" t="s">
        <v>310</v>
      </c>
      <c r="F98" s="27" t="s">
        <v>190</v>
      </c>
      <c r="G98" s="64">
        <v>35</v>
      </c>
      <c r="H98" s="17"/>
      <c r="I98" s="108">
        <v>259.23</v>
      </c>
      <c r="J98" s="39">
        <v>265.64</v>
      </c>
      <c r="K98" s="39">
        <v>0</v>
      </c>
      <c r="L98" s="109">
        <v>262.44</v>
      </c>
      <c r="M98" s="108">
        <v>265.81</v>
      </c>
      <c r="N98" s="39">
        <v>266.64</v>
      </c>
      <c r="O98" s="39">
        <v>0</v>
      </c>
      <c r="P98" s="109">
        <v>266.23</v>
      </c>
      <c r="Q98" s="108">
        <v>265.81</v>
      </c>
      <c r="R98" s="39">
        <v>255.98</v>
      </c>
      <c r="S98" s="39">
        <v>0</v>
      </c>
      <c r="T98" s="109">
        <v>260.90999999999997</v>
      </c>
      <c r="U98" s="108">
        <v>255.98</v>
      </c>
      <c r="V98" s="39">
        <v>245.5</v>
      </c>
      <c r="W98" s="39">
        <v>1</v>
      </c>
      <c r="X98" s="109">
        <v>251.75</v>
      </c>
      <c r="Y98" s="108">
        <v>248</v>
      </c>
      <c r="Z98" s="39">
        <v>241.07</v>
      </c>
      <c r="AA98" s="39">
        <v>1.96</v>
      </c>
      <c r="AB98" s="109">
        <v>246.51</v>
      </c>
      <c r="AC98" s="134">
        <f t="shared" si="4"/>
        <v>-6.0699588477366284E-2</v>
      </c>
    </row>
    <row r="99" spans="1:29">
      <c r="A99" s="22" t="s">
        <v>311</v>
      </c>
      <c r="B99" s="15" t="s">
        <v>312</v>
      </c>
      <c r="C99" s="45" t="s">
        <v>311</v>
      </c>
      <c r="D99" s="33" t="s">
        <v>312</v>
      </c>
      <c r="E99" s="31" t="s">
        <v>313</v>
      </c>
      <c r="F99" s="34" t="s">
        <v>94</v>
      </c>
      <c r="G99" s="65">
        <v>35</v>
      </c>
      <c r="H99" s="17"/>
      <c r="I99" s="110">
        <v>272.77</v>
      </c>
      <c r="J99" s="40">
        <v>270.90999999999997</v>
      </c>
      <c r="K99" s="40">
        <v>1</v>
      </c>
      <c r="L99" s="111">
        <v>272.88</v>
      </c>
      <c r="M99" s="110">
        <v>270.09999999999997</v>
      </c>
      <c r="N99" s="40">
        <v>285.08</v>
      </c>
      <c r="O99" s="40">
        <v>1.71</v>
      </c>
      <c r="P99" s="111">
        <v>279.32</v>
      </c>
      <c r="Q99" s="110">
        <v>284.35000000000002</v>
      </c>
      <c r="R99" s="40">
        <v>278.95000000000005</v>
      </c>
      <c r="S99" s="40">
        <v>4.4399999999999995</v>
      </c>
      <c r="T99" s="111">
        <v>286.11</v>
      </c>
      <c r="U99" s="110">
        <v>278.95000000000005</v>
      </c>
      <c r="V99" s="40">
        <v>280.47999999999996</v>
      </c>
      <c r="W99" s="40">
        <v>2.36</v>
      </c>
      <c r="X99" s="111">
        <v>282.09999999999997</v>
      </c>
      <c r="Y99" s="110">
        <v>282.47999999999996</v>
      </c>
      <c r="Z99" s="40">
        <v>274.45</v>
      </c>
      <c r="AA99" s="40">
        <v>1.3599999999999999</v>
      </c>
      <c r="AB99" s="111">
        <v>279.84999999999997</v>
      </c>
      <c r="AC99" s="134">
        <f t="shared" si="4"/>
        <v>2.5542362943418245E-2</v>
      </c>
    </row>
    <row r="100" spans="1:29">
      <c r="A100" s="70" t="s">
        <v>314</v>
      </c>
      <c r="B100" s="48" t="s">
        <v>315</v>
      </c>
      <c r="C100" s="72" t="s">
        <v>314</v>
      </c>
      <c r="D100" s="73" t="s">
        <v>316</v>
      </c>
      <c r="E100" s="74" t="s">
        <v>317</v>
      </c>
      <c r="F100" s="68" t="s">
        <v>250</v>
      </c>
      <c r="G100" s="69">
        <v>35</v>
      </c>
      <c r="H100" s="17"/>
      <c r="I100" s="112">
        <v>366.9</v>
      </c>
      <c r="J100" s="41">
        <v>357</v>
      </c>
      <c r="K100" s="41">
        <v>1</v>
      </c>
      <c r="L100" s="113">
        <v>362.98</v>
      </c>
      <c r="M100" s="112">
        <v>356.77</v>
      </c>
      <c r="N100" s="41">
        <v>356.77</v>
      </c>
      <c r="O100" s="41">
        <v>0.98</v>
      </c>
      <c r="P100" s="113">
        <v>357.75</v>
      </c>
      <c r="Q100" s="112">
        <v>356.77</v>
      </c>
      <c r="R100" s="41">
        <v>346.94999999999993</v>
      </c>
      <c r="S100" s="41">
        <v>0.1</v>
      </c>
      <c r="T100" s="113">
        <v>351.98</v>
      </c>
      <c r="U100" s="112">
        <v>346.95</v>
      </c>
      <c r="V100" s="41">
        <v>327.10000000000002</v>
      </c>
      <c r="W100" s="41">
        <v>2.2000000000000002</v>
      </c>
      <c r="X100" s="113">
        <v>339.24</v>
      </c>
      <c r="Y100" s="112">
        <v>327.10000000000002</v>
      </c>
      <c r="Z100" s="41">
        <v>318.95</v>
      </c>
      <c r="AA100" s="41">
        <v>4.9000000000000004</v>
      </c>
      <c r="AB100" s="113">
        <v>327.93999999999994</v>
      </c>
      <c r="AC100" s="134">
        <f t="shared" si="4"/>
        <v>-9.6534244310981523E-2</v>
      </c>
    </row>
    <row r="101" spans="1:29">
      <c r="A101" s="23" t="s">
        <v>318</v>
      </c>
      <c r="B101" s="24" t="s">
        <v>319</v>
      </c>
      <c r="C101" s="46" t="s">
        <v>318</v>
      </c>
      <c r="D101" s="47" t="s">
        <v>320</v>
      </c>
      <c r="E101" s="32" t="s">
        <v>321</v>
      </c>
      <c r="F101" s="35" t="s">
        <v>54</v>
      </c>
      <c r="G101" s="63">
        <v>36</v>
      </c>
      <c r="H101" s="17"/>
      <c r="I101" s="106">
        <v>290.40000000000003</v>
      </c>
      <c r="J101" s="42">
        <v>301.79000000000002</v>
      </c>
      <c r="K101" s="42">
        <v>3.45</v>
      </c>
      <c r="L101" s="107">
        <v>299.56</v>
      </c>
      <c r="M101" s="106">
        <v>300.20000000000005</v>
      </c>
      <c r="N101" s="42">
        <v>300.20000000000005</v>
      </c>
      <c r="O101" s="42">
        <v>0.43</v>
      </c>
      <c r="P101" s="107">
        <v>300.63</v>
      </c>
      <c r="Q101" s="106">
        <v>300.20000000000005</v>
      </c>
      <c r="R101" s="42">
        <v>298</v>
      </c>
      <c r="S101" s="42">
        <v>0</v>
      </c>
      <c r="T101" s="107">
        <v>299.11</v>
      </c>
      <c r="U101" s="106">
        <v>298</v>
      </c>
      <c r="V101" s="42">
        <v>266.21000000000004</v>
      </c>
      <c r="W101" s="42">
        <v>0.94</v>
      </c>
      <c r="X101" s="107">
        <v>283.05</v>
      </c>
      <c r="Y101" s="106">
        <v>266.21000000000004</v>
      </c>
      <c r="Z101" s="42">
        <v>262.45000000000005</v>
      </c>
      <c r="AA101" s="42">
        <v>0.38</v>
      </c>
      <c r="AB101" s="107">
        <v>264.72000000000003</v>
      </c>
      <c r="AC101" s="134">
        <f t="shared" si="4"/>
        <v>-0.11630391240486038</v>
      </c>
    </row>
    <row r="102" spans="1:29">
      <c r="A102" s="23" t="s">
        <v>322</v>
      </c>
      <c r="B102" s="24" t="s">
        <v>323</v>
      </c>
      <c r="C102" s="46" t="s">
        <v>322</v>
      </c>
      <c r="D102" s="47" t="s">
        <v>324</v>
      </c>
      <c r="E102" s="32" t="s">
        <v>325</v>
      </c>
      <c r="F102" s="35" t="s">
        <v>54</v>
      </c>
      <c r="G102" s="63">
        <v>36</v>
      </c>
      <c r="H102" s="17"/>
      <c r="I102" s="106">
        <v>1271.3399999999999</v>
      </c>
      <c r="J102" s="42">
        <v>1279.05</v>
      </c>
      <c r="K102" s="42">
        <v>7.48</v>
      </c>
      <c r="L102" s="107">
        <v>1282.7100000000003</v>
      </c>
      <c r="M102" s="106">
        <v>1279.05</v>
      </c>
      <c r="N102" s="42">
        <v>1284.2</v>
      </c>
      <c r="O102" s="42">
        <v>8.67</v>
      </c>
      <c r="P102" s="107">
        <v>1290.3000000000002</v>
      </c>
      <c r="Q102" s="106">
        <v>1279.05</v>
      </c>
      <c r="R102" s="42">
        <v>1251.6500000000001</v>
      </c>
      <c r="S102" s="42">
        <v>5.6</v>
      </c>
      <c r="T102" s="107">
        <v>1270.96</v>
      </c>
      <c r="U102" s="106">
        <v>1251.6500000000001</v>
      </c>
      <c r="V102" s="42">
        <v>1243.02</v>
      </c>
      <c r="W102" s="42">
        <v>6.4399999999999995</v>
      </c>
      <c r="X102" s="107">
        <v>1253.81</v>
      </c>
      <c r="Y102" s="106">
        <v>1243.02</v>
      </c>
      <c r="Z102" s="42">
        <v>1190.56</v>
      </c>
      <c r="AA102" s="42">
        <v>6.57</v>
      </c>
      <c r="AB102" s="107">
        <v>1223.42</v>
      </c>
      <c r="AC102" s="134">
        <f t="shared" si="4"/>
        <v>-4.6222450904725293E-2</v>
      </c>
    </row>
    <row r="103" spans="1:29">
      <c r="A103" s="11" t="s">
        <v>326</v>
      </c>
      <c r="B103" s="10" t="s">
        <v>327</v>
      </c>
      <c r="C103" s="44" t="s">
        <v>326</v>
      </c>
      <c r="D103" s="29" t="s">
        <v>327</v>
      </c>
      <c r="E103" s="30" t="s">
        <v>328</v>
      </c>
      <c r="F103" s="27" t="s">
        <v>54</v>
      </c>
      <c r="G103" s="64">
        <v>40</v>
      </c>
      <c r="H103" s="17"/>
      <c r="I103" s="108">
        <v>1948.9200000000003</v>
      </c>
      <c r="J103" s="39">
        <v>1840.3299999999997</v>
      </c>
      <c r="K103" s="39">
        <v>7.6499999999999995</v>
      </c>
      <c r="L103" s="109">
        <v>1902.32</v>
      </c>
      <c r="M103" s="108">
        <v>1840.4599999999998</v>
      </c>
      <c r="N103" s="39">
        <v>1841.1499999999999</v>
      </c>
      <c r="O103" s="39">
        <v>10.34</v>
      </c>
      <c r="P103" s="109">
        <v>1851.15</v>
      </c>
      <c r="Q103" s="108">
        <v>1840.4599999999998</v>
      </c>
      <c r="R103" s="39">
        <v>1819.5799999999988</v>
      </c>
      <c r="S103" s="39">
        <v>8.75</v>
      </c>
      <c r="T103" s="109">
        <v>1838.8000000000002</v>
      </c>
      <c r="U103" s="108">
        <v>1819.58</v>
      </c>
      <c r="V103" s="39">
        <v>1765.78</v>
      </c>
      <c r="W103" s="39">
        <v>5.4</v>
      </c>
      <c r="X103" s="109">
        <v>1798.1100000000001</v>
      </c>
      <c r="Y103" s="108">
        <v>1765.78</v>
      </c>
      <c r="Z103" s="39">
        <v>1735.43</v>
      </c>
      <c r="AA103" s="39">
        <v>2.9800000000000004</v>
      </c>
      <c r="AB103" s="109">
        <v>1753.61</v>
      </c>
      <c r="AC103" s="134">
        <f t="shared" si="4"/>
        <v>-7.8172967744648658E-2</v>
      </c>
    </row>
    <row r="104" spans="1:29">
      <c r="A104" s="23" t="s">
        <v>329</v>
      </c>
      <c r="B104" s="24" t="s">
        <v>330</v>
      </c>
      <c r="C104" s="46" t="s">
        <v>329</v>
      </c>
      <c r="D104" s="47" t="s">
        <v>331</v>
      </c>
      <c r="E104" s="32" t="s">
        <v>332</v>
      </c>
      <c r="F104" s="35" t="s">
        <v>90</v>
      </c>
      <c r="G104" s="63">
        <v>42</v>
      </c>
      <c r="H104" s="17"/>
      <c r="I104" s="106">
        <v>1846.67</v>
      </c>
      <c r="J104" s="42">
        <v>1821</v>
      </c>
      <c r="K104" s="42">
        <v>1.03</v>
      </c>
      <c r="L104" s="107">
        <v>1834.92</v>
      </c>
      <c r="M104" s="106">
        <v>1810.2600000000002</v>
      </c>
      <c r="N104" s="42">
        <v>1824.7800000000002</v>
      </c>
      <c r="O104" s="42">
        <v>1.96</v>
      </c>
      <c r="P104" s="107">
        <v>1819.49</v>
      </c>
      <c r="Q104" s="106">
        <v>1810.2600000000002</v>
      </c>
      <c r="R104" s="42">
        <v>1795.1399999999999</v>
      </c>
      <c r="S104" s="42">
        <v>2.96</v>
      </c>
      <c r="T104" s="107">
        <v>1805.77</v>
      </c>
      <c r="U104" s="106">
        <v>1795.1399999999999</v>
      </c>
      <c r="V104" s="42">
        <v>1780.58</v>
      </c>
      <c r="W104" s="42">
        <v>4.7200000000000006</v>
      </c>
      <c r="X104" s="107">
        <v>1792.6599999999999</v>
      </c>
      <c r="Y104" s="106">
        <v>1780.58</v>
      </c>
      <c r="Z104" s="42">
        <v>1786.13</v>
      </c>
      <c r="AA104" s="42">
        <v>2</v>
      </c>
      <c r="AB104" s="107">
        <v>1785.42</v>
      </c>
      <c r="AC104" s="134">
        <f t="shared" si="4"/>
        <v>-2.6976652933097901E-2</v>
      </c>
    </row>
    <row r="105" spans="1:29">
      <c r="A105" s="11" t="s">
        <v>333</v>
      </c>
      <c r="B105" s="10" t="s">
        <v>334</v>
      </c>
      <c r="C105" s="44" t="s">
        <v>333</v>
      </c>
      <c r="D105" s="29" t="s">
        <v>334</v>
      </c>
      <c r="E105" s="30" t="s">
        <v>335</v>
      </c>
      <c r="F105" s="27" t="s">
        <v>336</v>
      </c>
      <c r="G105" s="64">
        <v>46</v>
      </c>
      <c r="H105" s="17"/>
      <c r="I105" s="108">
        <v>141.29999999999998</v>
      </c>
      <c r="J105" s="39">
        <v>140.19999999999999</v>
      </c>
      <c r="K105" s="39">
        <v>1</v>
      </c>
      <c r="L105" s="109">
        <v>141.76999999999998</v>
      </c>
      <c r="M105" s="108">
        <v>140.19999999999999</v>
      </c>
      <c r="N105" s="39">
        <v>140.19999999999999</v>
      </c>
      <c r="O105" s="39">
        <v>1</v>
      </c>
      <c r="P105" s="109">
        <v>141.19999999999999</v>
      </c>
      <c r="Q105" s="108">
        <v>140.19999999999999</v>
      </c>
      <c r="R105" s="39">
        <v>143.5</v>
      </c>
      <c r="S105" s="39">
        <v>0</v>
      </c>
      <c r="T105" s="109">
        <v>141.86000000000001</v>
      </c>
      <c r="U105" s="108">
        <v>143.5</v>
      </c>
      <c r="V105" s="39">
        <v>130.01</v>
      </c>
      <c r="W105" s="39">
        <v>0</v>
      </c>
      <c r="X105" s="109">
        <v>136.77000000000001</v>
      </c>
      <c r="Y105" s="108">
        <v>130.01</v>
      </c>
      <c r="Z105" s="39">
        <v>120.5</v>
      </c>
      <c r="AA105" s="39">
        <v>0</v>
      </c>
      <c r="AB105" s="109">
        <v>125.27000000000001</v>
      </c>
      <c r="AC105" s="134">
        <f t="shared" si="4"/>
        <v>-0.11638569514001533</v>
      </c>
    </row>
    <row r="106" spans="1:29">
      <c r="A106" s="11" t="s">
        <v>337</v>
      </c>
      <c r="B106" s="10" t="s">
        <v>338</v>
      </c>
      <c r="C106" s="44" t="s">
        <v>337</v>
      </c>
      <c r="D106" s="29" t="s">
        <v>338</v>
      </c>
      <c r="E106" s="30" t="s">
        <v>339</v>
      </c>
      <c r="F106" s="27" t="s">
        <v>336</v>
      </c>
      <c r="G106" s="64">
        <v>46</v>
      </c>
      <c r="H106" s="17"/>
      <c r="I106" s="108">
        <v>57</v>
      </c>
      <c r="J106" s="39">
        <v>61.5</v>
      </c>
      <c r="K106" s="39">
        <v>0</v>
      </c>
      <c r="L106" s="109">
        <v>59.25</v>
      </c>
      <c r="M106" s="108">
        <v>61.5</v>
      </c>
      <c r="N106" s="39">
        <v>65.5</v>
      </c>
      <c r="O106" s="39">
        <v>0</v>
      </c>
      <c r="P106" s="109">
        <v>63.5</v>
      </c>
      <c r="Q106" s="108">
        <v>65.5</v>
      </c>
      <c r="R106" s="39">
        <v>57</v>
      </c>
      <c r="S106" s="39">
        <v>0</v>
      </c>
      <c r="T106" s="109">
        <v>61.25</v>
      </c>
      <c r="U106" s="108">
        <v>57</v>
      </c>
      <c r="V106" s="39">
        <v>55</v>
      </c>
      <c r="W106" s="39">
        <v>0</v>
      </c>
      <c r="X106" s="109">
        <v>56</v>
      </c>
      <c r="Y106" s="108">
        <v>55</v>
      </c>
      <c r="Z106" s="39">
        <v>45</v>
      </c>
      <c r="AA106" s="39">
        <v>0</v>
      </c>
      <c r="AB106" s="109">
        <v>50</v>
      </c>
      <c r="AC106" s="134">
        <f t="shared" si="4"/>
        <v>-0.15611814345991562</v>
      </c>
    </row>
    <row r="107" spans="1:29">
      <c r="A107" s="11" t="s">
        <v>340</v>
      </c>
      <c r="B107" s="10" t="s">
        <v>336</v>
      </c>
      <c r="C107" s="44" t="s">
        <v>340</v>
      </c>
      <c r="D107" s="29" t="s">
        <v>336</v>
      </c>
      <c r="E107" s="30" t="s">
        <v>341</v>
      </c>
      <c r="F107" s="27" t="s">
        <v>336</v>
      </c>
      <c r="G107" s="64">
        <v>46</v>
      </c>
      <c r="H107" s="17"/>
      <c r="I107" s="108">
        <v>23</v>
      </c>
      <c r="J107" s="39">
        <v>22</v>
      </c>
      <c r="K107" s="39">
        <v>0</v>
      </c>
      <c r="L107" s="109">
        <v>22.5</v>
      </c>
      <c r="M107" s="108">
        <v>22</v>
      </c>
      <c r="N107" s="39">
        <v>22</v>
      </c>
      <c r="O107" s="39">
        <v>0</v>
      </c>
      <c r="P107" s="109">
        <v>22</v>
      </c>
      <c r="Q107" s="108">
        <v>22</v>
      </c>
      <c r="R107" s="39">
        <v>21</v>
      </c>
      <c r="S107" s="39">
        <v>0</v>
      </c>
      <c r="T107" s="109">
        <v>21.5</v>
      </c>
      <c r="U107" s="108">
        <v>21</v>
      </c>
      <c r="V107" s="39">
        <v>23</v>
      </c>
      <c r="W107" s="39">
        <v>0</v>
      </c>
      <c r="X107" s="109">
        <v>22</v>
      </c>
      <c r="Y107" s="108">
        <v>23</v>
      </c>
      <c r="Z107" s="39">
        <v>18</v>
      </c>
      <c r="AA107" s="39">
        <v>0</v>
      </c>
      <c r="AB107" s="109">
        <v>20.5</v>
      </c>
      <c r="AC107" s="134">
        <f t="shared" si="4"/>
        <v>-8.8888888888888892E-2</v>
      </c>
    </row>
    <row r="108" spans="1:29">
      <c r="A108" s="59" t="s">
        <v>342</v>
      </c>
      <c r="B108" s="53" t="s">
        <v>343</v>
      </c>
      <c r="C108" s="56" t="s">
        <v>342</v>
      </c>
      <c r="D108" s="57" t="s">
        <v>344</v>
      </c>
      <c r="E108" s="58" t="s">
        <v>345</v>
      </c>
      <c r="F108" s="54" t="s">
        <v>336</v>
      </c>
      <c r="G108" s="66">
        <v>46</v>
      </c>
      <c r="H108" s="17"/>
      <c r="I108" s="114">
        <v>293.8</v>
      </c>
      <c r="J108" s="55">
        <v>301.54000000000002</v>
      </c>
      <c r="K108" s="55">
        <v>7.18</v>
      </c>
      <c r="L108" s="115">
        <v>304.87</v>
      </c>
      <c r="M108" s="114">
        <v>301.54000000000002</v>
      </c>
      <c r="N108" s="55">
        <v>301.54000000000002</v>
      </c>
      <c r="O108" s="55">
        <v>2.9299999999999997</v>
      </c>
      <c r="P108" s="115">
        <v>304.47000000000003</v>
      </c>
      <c r="Q108" s="114">
        <v>301.54000000000002</v>
      </c>
      <c r="R108" s="55">
        <v>254.25</v>
      </c>
      <c r="S108" s="55">
        <v>2.52</v>
      </c>
      <c r="T108" s="115">
        <v>280.43</v>
      </c>
      <c r="U108" s="114">
        <v>254.25</v>
      </c>
      <c r="V108" s="55">
        <v>244.64999999999998</v>
      </c>
      <c r="W108" s="55">
        <v>0.24</v>
      </c>
      <c r="X108" s="115">
        <v>249.71</v>
      </c>
      <c r="Y108" s="114">
        <v>244.64999999999998</v>
      </c>
      <c r="Z108" s="55">
        <v>230.29999999999998</v>
      </c>
      <c r="AA108" s="55">
        <v>2.65</v>
      </c>
      <c r="AB108" s="115">
        <v>240.15</v>
      </c>
      <c r="AC108" s="134">
        <f t="shared" si="4"/>
        <v>-0.21228720438219567</v>
      </c>
    </row>
    <row r="109" spans="1:29">
      <c r="A109" s="59" t="s">
        <v>346</v>
      </c>
      <c r="B109" s="53" t="s">
        <v>347</v>
      </c>
      <c r="C109" s="56" t="s">
        <v>346</v>
      </c>
      <c r="D109" s="57" t="s">
        <v>348</v>
      </c>
      <c r="E109" s="58" t="s">
        <v>349</v>
      </c>
      <c r="F109" s="54" t="s">
        <v>336</v>
      </c>
      <c r="G109" s="66">
        <v>46</v>
      </c>
      <c r="H109" s="17"/>
      <c r="I109" s="114">
        <v>214.72</v>
      </c>
      <c r="J109" s="55">
        <v>211.89</v>
      </c>
      <c r="K109" s="55">
        <v>1</v>
      </c>
      <c r="L109" s="115">
        <v>214.32999999999998</v>
      </c>
      <c r="M109" s="114">
        <v>211.14999999999998</v>
      </c>
      <c r="N109" s="55">
        <v>217.45</v>
      </c>
      <c r="O109" s="55">
        <v>1.48</v>
      </c>
      <c r="P109" s="115">
        <v>215.79</v>
      </c>
      <c r="Q109" s="114">
        <v>217.45</v>
      </c>
      <c r="R109" s="55">
        <v>220.95</v>
      </c>
      <c r="S109" s="55">
        <v>1.45</v>
      </c>
      <c r="T109" s="115">
        <v>220.65999999999997</v>
      </c>
      <c r="U109" s="114">
        <v>220.95</v>
      </c>
      <c r="V109" s="55">
        <v>216.05</v>
      </c>
      <c r="W109" s="55">
        <v>0.99</v>
      </c>
      <c r="X109" s="115">
        <v>219.51</v>
      </c>
      <c r="Y109" s="114">
        <v>215.05</v>
      </c>
      <c r="Z109" s="55">
        <v>200.65</v>
      </c>
      <c r="AA109" s="55">
        <v>2.33</v>
      </c>
      <c r="AB109" s="115">
        <v>210.19</v>
      </c>
      <c r="AC109" s="134">
        <f t="shared" si="4"/>
        <v>-1.9316008025008102E-2</v>
      </c>
    </row>
    <row r="110" spans="1:29">
      <c r="A110" s="23" t="s">
        <v>350</v>
      </c>
      <c r="B110" s="24" t="s">
        <v>351</v>
      </c>
      <c r="C110" s="49" t="s">
        <v>350</v>
      </c>
      <c r="D110" s="50" t="s">
        <v>351</v>
      </c>
      <c r="E110" s="51" t="s">
        <v>352</v>
      </c>
      <c r="F110" s="35" t="s">
        <v>336</v>
      </c>
      <c r="G110" s="63">
        <v>46</v>
      </c>
      <c r="H110" s="17"/>
      <c r="I110" s="106">
        <v>276.91999999999996</v>
      </c>
      <c r="J110" s="42">
        <v>267.74</v>
      </c>
      <c r="K110" s="42">
        <v>2</v>
      </c>
      <c r="L110" s="107">
        <v>274.34000000000003</v>
      </c>
      <c r="M110" s="106">
        <v>265.64999999999998</v>
      </c>
      <c r="N110" s="42">
        <v>286.7</v>
      </c>
      <c r="O110" s="42">
        <v>0.76</v>
      </c>
      <c r="P110" s="107">
        <v>276.95000000000005</v>
      </c>
      <c r="Q110" s="106">
        <v>286.7</v>
      </c>
      <c r="R110" s="42">
        <v>267.05</v>
      </c>
      <c r="S110" s="42">
        <v>0</v>
      </c>
      <c r="T110" s="107">
        <v>276.89</v>
      </c>
      <c r="U110" s="106">
        <v>267.05</v>
      </c>
      <c r="V110" s="42">
        <v>262.85000000000002</v>
      </c>
      <c r="W110" s="42">
        <v>0</v>
      </c>
      <c r="X110" s="107">
        <v>264.96000000000004</v>
      </c>
      <c r="Y110" s="106">
        <v>262.85000000000002</v>
      </c>
      <c r="Z110" s="42">
        <v>242.1</v>
      </c>
      <c r="AA110" s="42">
        <v>0</v>
      </c>
      <c r="AB110" s="107">
        <v>252.48000000000002</v>
      </c>
      <c r="AC110" s="134">
        <f t="shared" si="4"/>
        <v>-7.968214624188967E-2</v>
      </c>
    </row>
    <row r="111" spans="1:29">
      <c r="A111" s="11" t="s">
        <v>353</v>
      </c>
      <c r="B111" s="10" t="s">
        <v>354</v>
      </c>
      <c r="C111" s="44" t="s">
        <v>353</v>
      </c>
      <c r="D111" s="29" t="s">
        <v>354</v>
      </c>
      <c r="E111" s="30" t="s">
        <v>355</v>
      </c>
      <c r="F111" s="27" t="s">
        <v>336</v>
      </c>
      <c r="G111" s="64">
        <v>47</v>
      </c>
      <c r="H111" s="17"/>
      <c r="I111" s="108">
        <v>510.86</v>
      </c>
      <c r="J111" s="39">
        <v>507.73000000000008</v>
      </c>
      <c r="K111" s="39">
        <v>0.34</v>
      </c>
      <c r="L111" s="109">
        <v>509.65</v>
      </c>
      <c r="M111" s="108">
        <v>508.57999999999993</v>
      </c>
      <c r="N111" s="39">
        <v>508.57999999999993</v>
      </c>
      <c r="O111" s="39">
        <v>4.97</v>
      </c>
      <c r="P111" s="109">
        <v>513.54999999999995</v>
      </c>
      <c r="Q111" s="108">
        <v>508.57999999999993</v>
      </c>
      <c r="R111" s="39">
        <v>452.84999999999997</v>
      </c>
      <c r="S111" s="39">
        <v>2.39</v>
      </c>
      <c r="T111" s="109">
        <v>483.13</v>
      </c>
      <c r="U111" s="108">
        <v>452.84999999999997</v>
      </c>
      <c r="V111" s="39">
        <v>472.2</v>
      </c>
      <c r="W111" s="39">
        <v>1</v>
      </c>
      <c r="X111" s="109">
        <v>463.53</v>
      </c>
      <c r="Y111" s="108">
        <v>472.2</v>
      </c>
      <c r="Z111" s="39">
        <v>441.59999999999997</v>
      </c>
      <c r="AA111" s="39">
        <v>0.64</v>
      </c>
      <c r="AB111" s="109">
        <v>457.57</v>
      </c>
      <c r="AC111" s="134">
        <f t="shared" si="4"/>
        <v>-0.10218777592465415</v>
      </c>
    </row>
    <row r="112" spans="1:29">
      <c r="A112" s="11" t="s">
        <v>356</v>
      </c>
      <c r="B112" s="10" t="s">
        <v>357</v>
      </c>
      <c r="C112" s="44" t="s">
        <v>356</v>
      </c>
      <c r="D112" s="29" t="s">
        <v>357</v>
      </c>
      <c r="E112" s="30" t="s">
        <v>358</v>
      </c>
      <c r="F112" s="27" t="s">
        <v>336</v>
      </c>
      <c r="G112" s="64">
        <v>47</v>
      </c>
      <c r="H112" s="17"/>
      <c r="I112" s="108" t="s">
        <v>201</v>
      </c>
      <c r="J112" s="39" t="s">
        <v>201</v>
      </c>
      <c r="K112" s="39" t="s">
        <v>201</v>
      </c>
      <c r="L112" s="109">
        <v>0</v>
      </c>
      <c r="M112" s="108" t="s">
        <v>201</v>
      </c>
      <c r="N112" s="39" t="s">
        <v>201</v>
      </c>
      <c r="O112" s="39" t="s">
        <v>201</v>
      </c>
      <c r="P112" s="109">
        <v>0</v>
      </c>
      <c r="Q112" s="108">
        <v>273.7</v>
      </c>
      <c r="R112" s="39">
        <v>231.75</v>
      </c>
      <c r="S112" s="39">
        <v>2.5299999999999998</v>
      </c>
      <c r="T112" s="109">
        <v>255.26</v>
      </c>
      <c r="U112" s="108">
        <v>231.75</v>
      </c>
      <c r="V112" s="39">
        <v>230</v>
      </c>
      <c r="W112" s="39">
        <v>0</v>
      </c>
      <c r="X112" s="109">
        <v>230.88</v>
      </c>
      <c r="Y112" s="108">
        <v>230</v>
      </c>
      <c r="Z112" s="39">
        <v>235.5</v>
      </c>
      <c r="AA112" s="39">
        <v>0</v>
      </c>
      <c r="AB112" s="109">
        <v>232.75</v>
      </c>
      <c r="AC112" s="134" t="str">
        <f t="shared" si="4"/>
        <v/>
      </c>
    </row>
    <row r="113" spans="1:29">
      <c r="A113" s="22" t="s">
        <v>359</v>
      </c>
      <c r="B113" s="15" t="s">
        <v>360</v>
      </c>
      <c r="C113" s="45" t="s">
        <v>359</v>
      </c>
      <c r="D113" s="33" t="s">
        <v>360</v>
      </c>
      <c r="E113" s="31" t="s">
        <v>361</v>
      </c>
      <c r="F113" s="34" t="s">
        <v>336</v>
      </c>
      <c r="G113" s="65">
        <v>47</v>
      </c>
      <c r="H113" s="17"/>
      <c r="I113" s="110">
        <v>343.5</v>
      </c>
      <c r="J113" s="40">
        <v>326.44</v>
      </c>
      <c r="K113" s="40">
        <v>2</v>
      </c>
      <c r="L113" s="111">
        <v>336.98</v>
      </c>
      <c r="M113" s="110">
        <v>327.79999999999995</v>
      </c>
      <c r="N113" s="40">
        <v>331.0499999999999</v>
      </c>
      <c r="O113" s="40">
        <v>0</v>
      </c>
      <c r="P113" s="111">
        <v>329.43</v>
      </c>
      <c r="Q113" s="110">
        <v>331.0499999999999</v>
      </c>
      <c r="R113" s="40">
        <v>331.78</v>
      </c>
      <c r="S113" s="40">
        <v>0</v>
      </c>
      <c r="T113" s="111">
        <v>331.42999999999995</v>
      </c>
      <c r="U113" s="110">
        <v>331.78</v>
      </c>
      <c r="V113" s="40">
        <v>331.71000000000004</v>
      </c>
      <c r="W113" s="40">
        <v>0</v>
      </c>
      <c r="X113" s="111">
        <v>331.76</v>
      </c>
      <c r="Y113" s="110">
        <v>331.71000000000004</v>
      </c>
      <c r="Z113" s="40">
        <v>337.45</v>
      </c>
      <c r="AA113" s="40">
        <v>0.64</v>
      </c>
      <c r="AB113" s="111">
        <v>335.23</v>
      </c>
      <c r="AC113" s="134">
        <f t="shared" si="4"/>
        <v>-5.1931865392604902E-3</v>
      </c>
    </row>
    <row r="114" spans="1:29">
      <c r="A114" s="70" t="s">
        <v>362</v>
      </c>
      <c r="B114" s="48" t="s">
        <v>363</v>
      </c>
      <c r="C114" s="72" t="s">
        <v>362</v>
      </c>
      <c r="D114" s="73" t="s">
        <v>364</v>
      </c>
      <c r="E114" s="74" t="s">
        <v>365</v>
      </c>
      <c r="F114" s="68" t="s">
        <v>336</v>
      </c>
      <c r="G114" s="69">
        <v>47</v>
      </c>
      <c r="H114" s="17"/>
      <c r="I114" s="112">
        <v>360.83000000000004</v>
      </c>
      <c r="J114" s="41">
        <v>363.25</v>
      </c>
      <c r="K114" s="41">
        <v>5.09</v>
      </c>
      <c r="L114" s="113">
        <v>367.15</v>
      </c>
      <c r="M114" s="112">
        <v>362.4</v>
      </c>
      <c r="N114" s="41">
        <v>362.4</v>
      </c>
      <c r="O114" s="41">
        <v>0.63</v>
      </c>
      <c r="P114" s="113">
        <v>363.03000000000003</v>
      </c>
      <c r="Q114" s="112">
        <v>88.7</v>
      </c>
      <c r="R114" s="41">
        <v>74.099999999999994</v>
      </c>
      <c r="S114" s="41">
        <v>0</v>
      </c>
      <c r="T114" s="113">
        <v>81.400000000000006</v>
      </c>
      <c r="U114" s="112">
        <v>74.099999999999994</v>
      </c>
      <c r="V114" s="41">
        <v>58.95</v>
      </c>
      <c r="W114" s="41">
        <v>0.42</v>
      </c>
      <c r="X114" s="113">
        <v>66.95</v>
      </c>
      <c r="Y114" s="112">
        <v>58.95</v>
      </c>
      <c r="Z114" s="41">
        <v>52.85</v>
      </c>
      <c r="AA114" s="41">
        <v>0.7</v>
      </c>
      <c r="AB114" s="113">
        <v>56.61</v>
      </c>
      <c r="AC114" s="134">
        <f t="shared" si="4"/>
        <v>-0.84581233828135638</v>
      </c>
    </row>
    <row r="115" spans="1:29">
      <c r="A115" s="11" t="s">
        <v>366</v>
      </c>
      <c r="B115" s="10" t="s">
        <v>367</v>
      </c>
      <c r="C115" s="44" t="s">
        <v>366</v>
      </c>
      <c r="D115" s="29" t="s">
        <v>367</v>
      </c>
      <c r="E115" s="30" t="s">
        <v>368</v>
      </c>
      <c r="F115" s="27" t="s">
        <v>336</v>
      </c>
      <c r="G115" s="64">
        <v>48</v>
      </c>
      <c r="H115" s="17"/>
      <c r="I115" s="108">
        <v>343.1</v>
      </c>
      <c r="J115" s="39">
        <v>341.67000000000007</v>
      </c>
      <c r="K115" s="39">
        <v>4.67</v>
      </c>
      <c r="L115" s="109">
        <v>347.07000000000005</v>
      </c>
      <c r="M115" s="108">
        <v>341.55000000000007</v>
      </c>
      <c r="N115" s="39">
        <v>341.55000000000007</v>
      </c>
      <c r="O115" s="39">
        <v>4</v>
      </c>
      <c r="P115" s="109">
        <v>345.54999999999995</v>
      </c>
      <c r="Q115" s="108">
        <v>341.55000000000007</v>
      </c>
      <c r="R115" s="39">
        <v>307.05</v>
      </c>
      <c r="S115" s="39">
        <v>3.54</v>
      </c>
      <c r="T115" s="109">
        <v>327.85</v>
      </c>
      <c r="U115" s="108">
        <v>314.20000000000005</v>
      </c>
      <c r="V115" s="39">
        <v>328.64</v>
      </c>
      <c r="W115" s="39">
        <v>2.46</v>
      </c>
      <c r="X115" s="109">
        <v>323.88</v>
      </c>
      <c r="Y115" s="108">
        <v>328.64</v>
      </c>
      <c r="Z115" s="39">
        <v>319.90000000000003</v>
      </c>
      <c r="AA115" s="39">
        <v>2</v>
      </c>
      <c r="AB115" s="109">
        <v>326.27999999999997</v>
      </c>
      <c r="AC115" s="134">
        <f t="shared" si="4"/>
        <v>-5.9901460800415113E-2</v>
      </c>
    </row>
    <row r="116" spans="1:29">
      <c r="A116" s="23" t="s">
        <v>369</v>
      </c>
      <c r="B116" s="24" t="s">
        <v>370</v>
      </c>
      <c r="C116" s="49" t="s">
        <v>369</v>
      </c>
      <c r="D116" s="50" t="s">
        <v>371</v>
      </c>
      <c r="E116" s="51" t="s">
        <v>372</v>
      </c>
      <c r="F116" s="35" t="s">
        <v>336</v>
      </c>
      <c r="G116" s="63">
        <v>48</v>
      </c>
      <c r="H116" s="17"/>
      <c r="I116" s="106">
        <v>2216.1200000000003</v>
      </c>
      <c r="J116" s="42">
        <v>2229.6999999999998</v>
      </c>
      <c r="K116" s="42">
        <v>9.4499999999999993</v>
      </c>
      <c r="L116" s="107">
        <v>2232.42</v>
      </c>
      <c r="M116" s="106">
        <v>2230.21</v>
      </c>
      <c r="N116" s="42">
        <v>2230.5300000000002</v>
      </c>
      <c r="O116" s="42">
        <v>14.18</v>
      </c>
      <c r="P116" s="107">
        <v>2244.5500000000002</v>
      </c>
      <c r="Q116" s="106">
        <v>2230.21</v>
      </c>
      <c r="R116" s="42">
        <v>2108.3000000000002</v>
      </c>
      <c r="S116" s="42">
        <v>9.2199999999999989</v>
      </c>
      <c r="T116" s="107">
        <v>2178.52</v>
      </c>
      <c r="U116" s="106">
        <v>2176.6</v>
      </c>
      <c r="V116" s="42">
        <v>2142.2600000000002</v>
      </c>
      <c r="W116" s="42">
        <v>8.7200000000000006</v>
      </c>
      <c r="X116" s="107">
        <v>2168.2199999999998</v>
      </c>
      <c r="Y116" s="106">
        <v>2142.2600000000002</v>
      </c>
      <c r="Z116" s="42">
        <v>2155.35</v>
      </c>
      <c r="AA116" s="42">
        <v>7.6499999999999995</v>
      </c>
      <c r="AB116" s="107">
        <v>2156.5299999999997</v>
      </c>
      <c r="AC116" s="134">
        <f t="shared" si="4"/>
        <v>-3.3994499242974138E-2</v>
      </c>
    </row>
    <row r="117" spans="1:29">
      <c r="A117" s="11" t="s">
        <v>373</v>
      </c>
      <c r="B117" s="10" t="s">
        <v>374</v>
      </c>
      <c r="C117" s="44" t="s">
        <v>373</v>
      </c>
      <c r="D117" s="29" t="s">
        <v>374</v>
      </c>
      <c r="E117" s="30" t="s">
        <v>375</v>
      </c>
      <c r="F117" s="27" t="s">
        <v>336</v>
      </c>
      <c r="G117" s="64">
        <v>49</v>
      </c>
      <c r="H117" s="17"/>
      <c r="I117" s="108" t="s">
        <v>201</v>
      </c>
      <c r="J117" s="39" t="s">
        <v>201</v>
      </c>
      <c r="K117" s="39" t="s">
        <v>201</v>
      </c>
      <c r="L117" s="109">
        <v>0</v>
      </c>
      <c r="M117" s="108">
        <v>98.15</v>
      </c>
      <c r="N117" s="39">
        <v>98.15</v>
      </c>
      <c r="O117" s="39">
        <v>1</v>
      </c>
      <c r="P117" s="109">
        <v>99.15</v>
      </c>
      <c r="Q117" s="108">
        <v>98.15</v>
      </c>
      <c r="R117" s="39">
        <v>97</v>
      </c>
      <c r="S117" s="39">
        <v>1.32</v>
      </c>
      <c r="T117" s="109">
        <v>98.9</v>
      </c>
      <c r="U117" s="108">
        <v>97</v>
      </c>
      <c r="V117" s="39">
        <v>101.5</v>
      </c>
      <c r="W117" s="39">
        <v>0.11</v>
      </c>
      <c r="X117" s="109">
        <v>99.36</v>
      </c>
      <c r="Y117" s="108">
        <v>101.5</v>
      </c>
      <c r="Z117" s="39">
        <v>95.84</v>
      </c>
      <c r="AA117" s="39">
        <v>0</v>
      </c>
      <c r="AB117" s="109">
        <v>98.67</v>
      </c>
      <c r="AC117" s="134" t="str">
        <f t="shared" si="4"/>
        <v/>
      </c>
    </row>
    <row r="118" spans="1:29">
      <c r="A118" s="11" t="s">
        <v>376</v>
      </c>
      <c r="B118" s="10" t="s">
        <v>377</v>
      </c>
      <c r="C118" s="44" t="s">
        <v>376</v>
      </c>
      <c r="D118" s="29" t="s">
        <v>377</v>
      </c>
      <c r="E118" s="30" t="s">
        <v>378</v>
      </c>
      <c r="F118" s="27" t="s">
        <v>58</v>
      </c>
      <c r="G118" s="64">
        <v>49</v>
      </c>
      <c r="H118" s="17"/>
      <c r="I118" s="108" t="s">
        <v>201</v>
      </c>
      <c r="J118" s="39" t="s">
        <v>201</v>
      </c>
      <c r="K118" s="39" t="s">
        <v>201</v>
      </c>
      <c r="L118" s="109">
        <v>0</v>
      </c>
      <c r="M118" s="108">
        <v>76.350000000000009</v>
      </c>
      <c r="N118" s="39">
        <v>76.350000000000009</v>
      </c>
      <c r="O118" s="39">
        <v>0</v>
      </c>
      <c r="P118" s="109">
        <v>76.349999999999994</v>
      </c>
      <c r="Q118" s="108">
        <v>76.350000000000009</v>
      </c>
      <c r="R118" s="39">
        <v>66.099999999999994</v>
      </c>
      <c r="S118" s="39">
        <v>0</v>
      </c>
      <c r="T118" s="109">
        <v>71.22999999999999</v>
      </c>
      <c r="U118" s="108">
        <v>66.099999999999994</v>
      </c>
      <c r="V118" s="39">
        <v>67.5</v>
      </c>
      <c r="W118" s="39">
        <v>1.34</v>
      </c>
      <c r="X118" s="109">
        <v>68.14</v>
      </c>
      <c r="Y118" s="108">
        <v>67.5</v>
      </c>
      <c r="Z118" s="39">
        <v>70</v>
      </c>
      <c r="AA118" s="39">
        <v>0</v>
      </c>
      <c r="AB118" s="109">
        <v>68.75</v>
      </c>
      <c r="AC118" s="134" t="str">
        <f t="shared" si="4"/>
        <v/>
      </c>
    </row>
    <row r="119" spans="1:29">
      <c r="A119" s="11" t="s">
        <v>379</v>
      </c>
      <c r="B119" s="10" t="s">
        <v>380</v>
      </c>
      <c r="C119" s="44" t="s">
        <v>379</v>
      </c>
      <c r="D119" s="29" t="s">
        <v>380</v>
      </c>
      <c r="E119" s="30" t="s">
        <v>381</v>
      </c>
      <c r="F119" s="27" t="s">
        <v>58</v>
      </c>
      <c r="G119" s="64">
        <v>49</v>
      </c>
      <c r="H119" s="17"/>
      <c r="I119" s="108">
        <v>22</v>
      </c>
      <c r="J119" s="39">
        <v>17.740000000000002</v>
      </c>
      <c r="K119" s="39">
        <v>0</v>
      </c>
      <c r="L119" s="109">
        <v>19.87</v>
      </c>
      <c r="M119" s="108">
        <v>17.5</v>
      </c>
      <c r="N119" s="39">
        <v>19</v>
      </c>
      <c r="O119" s="39">
        <v>0</v>
      </c>
      <c r="P119" s="109">
        <v>18.25</v>
      </c>
      <c r="Q119" s="108">
        <v>19</v>
      </c>
      <c r="R119" s="39">
        <v>17</v>
      </c>
      <c r="S119" s="39">
        <v>0</v>
      </c>
      <c r="T119" s="109">
        <v>18</v>
      </c>
      <c r="U119" s="108">
        <v>17</v>
      </c>
      <c r="V119" s="39">
        <v>20</v>
      </c>
      <c r="W119" s="39">
        <v>0</v>
      </c>
      <c r="X119" s="109">
        <v>18.5</v>
      </c>
      <c r="Y119" s="108">
        <v>20</v>
      </c>
      <c r="Z119" s="39">
        <v>23</v>
      </c>
      <c r="AA119" s="39">
        <v>0</v>
      </c>
      <c r="AB119" s="109">
        <v>21.5</v>
      </c>
      <c r="AC119" s="134">
        <f t="shared" si="4"/>
        <v>8.203321590337187E-2</v>
      </c>
    </row>
    <row r="120" spans="1:29">
      <c r="A120" s="11" t="s">
        <v>382</v>
      </c>
      <c r="B120" s="10" t="s">
        <v>383</v>
      </c>
      <c r="C120" s="44" t="s">
        <v>382</v>
      </c>
      <c r="D120" s="29" t="s">
        <v>383</v>
      </c>
      <c r="E120" s="30" t="s">
        <v>384</v>
      </c>
      <c r="F120" s="27" t="s">
        <v>58</v>
      </c>
      <c r="G120" s="64">
        <v>49</v>
      </c>
      <c r="H120" s="17"/>
      <c r="I120" s="108">
        <v>121</v>
      </c>
      <c r="J120" s="39">
        <v>98.02</v>
      </c>
      <c r="K120" s="39">
        <v>0</v>
      </c>
      <c r="L120" s="109">
        <v>109.50999999999999</v>
      </c>
      <c r="M120" s="108">
        <v>98.02</v>
      </c>
      <c r="N120" s="39">
        <v>102</v>
      </c>
      <c r="O120" s="39">
        <v>0</v>
      </c>
      <c r="P120" s="109">
        <v>100.00999999999999</v>
      </c>
      <c r="Q120" s="108">
        <v>102</v>
      </c>
      <c r="R120" s="39">
        <v>108</v>
      </c>
      <c r="S120" s="39">
        <v>0</v>
      </c>
      <c r="T120" s="109">
        <v>105.00999999999999</v>
      </c>
      <c r="U120" s="108">
        <v>108</v>
      </c>
      <c r="V120" s="39">
        <v>108.8</v>
      </c>
      <c r="W120" s="39">
        <v>0</v>
      </c>
      <c r="X120" s="109">
        <v>108.41</v>
      </c>
      <c r="Y120" s="108">
        <v>108.8</v>
      </c>
      <c r="Z120" s="39">
        <v>106</v>
      </c>
      <c r="AA120" s="39">
        <v>0</v>
      </c>
      <c r="AB120" s="109">
        <v>107.4</v>
      </c>
      <c r="AC120" s="134">
        <f t="shared" si="4"/>
        <v>-1.9267646790247332E-2</v>
      </c>
    </row>
    <row r="121" spans="1:29">
      <c r="A121" s="11" t="s">
        <v>385</v>
      </c>
      <c r="B121" s="10" t="s">
        <v>386</v>
      </c>
      <c r="C121" s="44" t="s">
        <v>385</v>
      </c>
      <c r="D121" s="29" t="s">
        <v>386</v>
      </c>
      <c r="E121" s="30" t="s">
        <v>387</v>
      </c>
      <c r="F121" s="27" t="s">
        <v>336</v>
      </c>
      <c r="G121" s="64">
        <v>49</v>
      </c>
      <c r="H121" s="17"/>
      <c r="I121" s="108">
        <v>0</v>
      </c>
      <c r="J121" s="39">
        <v>0</v>
      </c>
      <c r="K121" s="39">
        <v>0</v>
      </c>
      <c r="L121" s="109">
        <v>0</v>
      </c>
      <c r="M121" s="108">
        <v>0</v>
      </c>
      <c r="N121" s="39">
        <v>0</v>
      </c>
      <c r="O121" s="39">
        <v>0</v>
      </c>
      <c r="P121" s="109">
        <v>0</v>
      </c>
      <c r="Q121" s="108">
        <v>0</v>
      </c>
      <c r="R121" s="39">
        <v>0</v>
      </c>
      <c r="S121" s="39">
        <v>0</v>
      </c>
      <c r="T121" s="109">
        <v>0</v>
      </c>
      <c r="U121" s="108">
        <v>0</v>
      </c>
      <c r="V121" s="39">
        <v>2</v>
      </c>
      <c r="W121" s="39">
        <v>0</v>
      </c>
      <c r="X121" s="109">
        <v>0</v>
      </c>
      <c r="Y121" s="108">
        <v>2</v>
      </c>
      <c r="Z121" s="39">
        <v>1</v>
      </c>
      <c r="AA121" s="39">
        <v>0</v>
      </c>
      <c r="AB121" s="109">
        <v>1</v>
      </c>
      <c r="AC121" s="134" t="str">
        <f t="shared" si="4"/>
        <v/>
      </c>
    </row>
    <row r="122" spans="1:29">
      <c r="A122" s="23" t="s">
        <v>388</v>
      </c>
      <c r="B122" s="24" t="s">
        <v>389</v>
      </c>
      <c r="C122" s="49" t="s">
        <v>388</v>
      </c>
      <c r="D122" s="50" t="s">
        <v>389</v>
      </c>
      <c r="E122" s="32" t="s">
        <v>390</v>
      </c>
      <c r="F122" s="35" t="s">
        <v>58</v>
      </c>
      <c r="G122" s="63">
        <v>49</v>
      </c>
      <c r="H122" s="17"/>
      <c r="I122" s="106">
        <v>173.12</v>
      </c>
      <c r="J122" s="42">
        <v>174.5</v>
      </c>
      <c r="K122" s="42">
        <v>0</v>
      </c>
      <c r="L122" s="107">
        <v>173.84</v>
      </c>
      <c r="M122" s="106" t="s">
        <v>201</v>
      </c>
      <c r="N122" s="42" t="s">
        <v>201</v>
      </c>
      <c r="O122" s="42" t="s">
        <v>201</v>
      </c>
      <c r="P122" s="107">
        <v>0</v>
      </c>
      <c r="Q122" s="106" t="s">
        <v>201</v>
      </c>
      <c r="R122" s="42" t="s">
        <v>201</v>
      </c>
      <c r="S122" s="42" t="s">
        <v>201</v>
      </c>
      <c r="T122" s="107">
        <v>0</v>
      </c>
      <c r="U122" s="106" t="s">
        <v>201</v>
      </c>
      <c r="V122" s="42" t="s">
        <v>201</v>
      </c>
      <c r="W122" s="42" t="s">
        <v>201</v>
      </c>
      <c r="X122" s="107">
        <v>0</v>
      </c>
      <c r="Y122" s="106" t="s">
        <v>201</v>
      </c>
      <c r="Z122" s="42" t="s">
        <v>201</v>
      </c>
      <c r="AA122" s="42" t="s">
        <v>201</v>
      </c>
      <c r="AB122" s="107" t="s">
        <v>201</v>
      </c>
      <c r="AC122" s="134" t="str">
        <f t="shared" si="4"/>
        <v/>
      </c>
    </row>
    <row r="123" spans="1:29">
      <c r="A123" s="23" t="s">
        <v>391</v>
      </c>
      <c r="B123" s="24" t="s">
        <v>392</v>
      </c>
      <c r="C123" s="49" t="s">
        <v>391</v>
      </c>
      <c r="D123" s="50" t="s">
        <v>392</v>
      </c>
      <c r="E123" s="32" t="s">
        <v>393</v>
      </c>
      <c r="F123" s="35" t="s">
        <v>336</v>
      </c>
      <c r="G123" s="63">
        <v>49</v>
      </c>
      <c r="H123" s="17"/>
      <c r="I123" s="106">
        <v>407.95</v>
      </c>
      <c r="J123" s="42">
        <v>412.86</v>
      </c>
      <c r="K123" s="42">
        <v>0</v>
      </c>
      <c r="L123" s="107">
        <v>410.41999999999996</v>
      </c>
      <c r="M123" s="106">
        <v>411.8</v>
      </c>
      <c r="N123" s="42">
        <v>412.01</v>
      </c>
      <c r="O123" s="42">
        <v>2.73</v>
      </c>
      <c r="P123" s="107">
        <v>414.64</v>
      </c>
      <c r="Q123" s="106">
        <v>411.8</v>
      </c>
      <c r="R123" s="42">
        <v>349</v>
      </c>
      <c r="S123" s="42">
        <v>1</v>
      </c>
      <c r="T123" s="107">
        <v>381.4</v>
      </c>
      <c r="U123" s="106">
        <v>349.95000000000005</v>
      </c>
      <c r="V123" s="42">
        <v>343.85</v>
      </c>
      <c r="W123" s="42">
        <v>1</v>
      </c>
      <c r="X123" s="107">
        <v>347.90999999999997</v>
      </c>
      <c r="Y123" s="106">
        <v>343.85</v>
      </c>
      <c r="Z123" s="42">
        <v>377.05</v>
      </c>
      <c r="AA123" s="42">
        <v>0</v>
      </c>
      <c r="AB123" s="107">
        <v>360.46</v>
      </c>
      <c r="AC123" s="134">
        <f t="shared" si="4"/>
        <v>-0.1217289605769699</v>
      </c>
    </row>
    <row r="124" spans="1:29">
      <c r="A124" s="11" t="s">
        <v>394</v>
      </c>
      <c r="B124" s="10" t="s">
        <v>395</v>
      </c>
      <c r="C124" s="44" t="s">
        <v>394</v>
      </c>
      <c r="D124" s="29" t="s">
        <v>395</v>
      </c>
      <c r="E124" s="30" t="s">
        <v>396</v>
      </c>
      <c r="F124" s="27" t="s">
        <v>54</v>
      </c>
      <c r="G124" s="64">
        <v>51</v>
      </c>
      <c r="H124" s="17"/>
      <c r="I124" s="108">
        <v>44.809999999999995</v>
      </c>
      <c r="J124" s="39">
        <v>59.6</v>
      </c>
      <c r="K124" s="39">
        <v>0</v>
      </c>
      <c r="L124" s="109">
        <v>52.21</v>
      </c>
      <c r="M124" s="108">
        <v>59</v>
      </c>
      <c r="N124" s="39">
        <v>59</v>
      </c>
      <c r="O124" s="39">
        <v>0</v>
      </c>
      <c r="P124" s="109">
        <v>59</v>
      </c>
      <c r="Q124" s="108">
        <v>59</v>
      </c>
      <c r="R124" s="39">
        <v>51</v>
      </c>
      <c r="S124" s="39">
        <v>1</v>
      </c>
      <c r="T124" s="109">
        <v>56</v>
      </c>
      <c r="U124" s="108">
        <v>51</v>
      </c>
      <c r="V124" s="39">
        <v>47.8</v>
      </c>
      <c r="W124" s="39">
        <v>0</v>
      </c>
      <c r="X124" s="109">
        <v>49.4</v>
      </c>
      <c r="Y124" s="108">
        <v>47.8</v>
      </c>
      <c r="Z124" s="39">
        <v>48.85</v>
      </c>
      <c r="AA124" s="39">
        <v>0</v>
      </c>
      <c r="AB124" s="109">
        <v>48.33</v>
      </c>
      <c r="AC124" s="134">
        <f t="shared" si="4"/>
        <v>-7.4315265274851605E-2</v>
      </c>
    </row>
    <row r="125" spans="1:29">
      <c r="A125" s="11" t="s">
        <v>397</v>
      </c>
      <c r="B125" s="10" t="s">
        <v>398</v>
      </c>
      <c r="C125" s="44" t="s">
        <v>397</v>
      </c>
      <c r="D125" s="29" t="s">
        <v>398</v>
      </c>
      <c r="E125" s="30" t="s">
        <v>399</v>
      </c>
      <c r="F125" s="27" t="s">
        <v>226</v>
      </c>
      <c r="G125" s="64">
        <v>51</v>
      </c>
      <c r="H125" s="17"/>
      <c r="I125" s="108">
        <v>81.569999999999993</v>
      </c>
      <c r="J125" s="39">
        <v>83.42</v>
      </c>
      <c r="K125" s="39">
        <v>0</v>
      </c>
      <c r="L125" s="109">
        <v>82.5</v>
      </c>
      <c r="M125" s="108" t="s">
        <v>201</v>
      </c>
      <c r="N125" s="39" t="s">
        <v>201</v>
      </c>
      <c r="O125" s="39" t="s">
        <v>201</v>
      </c>
      <c r="P125" s="109">
        <v>0</v>
      </c>
      <c r="Q125" s="108" t="s">
        <v>201</v>
      </c>
      <c r="R125" s="39" t="s">
        <v>201</v>
      </c>
      <c r="S125" s="39" t="s">
        <v>201</v>
      </c>
      <c r="T125" s="109">
        <v>0</v>
      </c>
      <c r="U125" s="108" t="s">
        <v>201</v>
      </c>
      <c r="V125" s="39" t="s">
        <v>201</v>
      </c>
      <c r="W125" s="39" t="s">
        <v>201</v>
      </c>
      <c r="X125" s="109">
        <v>0</v>
      </c>
      <c r="Y125" s="108" t="s">
        <v>201</v>
      </c>
      <c r="Z125" s="39" t="s">
        <v>201</v>
      </c>
      <c r="AA125" s="39" t="s">
        <v>201</v>
      </c>
      <c r="AB125" s="109" t="s">
        <v>201</v>
      </c>
      <c r="AC125" s="134" t="str">
        <f t="shared" si="4"/>
        <v/>
      </c>
    </row>
    <row r="126" spans="1:29">
      <c r="A126" s="59" t="s">
        <v>400</v>
      </c>
      <c r="B126" s="53" t="s">
        <v>401</v>
      </c>
      <c r="C126" s="56" t="s">
        <v>400</v>
      </c>
      <c r="D126" s="57" t="s">
        <v>402</v>
      </c>
      <c r="E126" s="58" t="s">
        <v>403</v>
      </c>
      <c r="F126" s="54" t="s">
        <v>226</v>
      </c>
      <c r="G126" s="66">
        <v>51</v>
      </c>
      <c r="H126" s="17"/>
      <c r="I126" s="114">
        <v>446.8</v>
      </c>
      <c r="J126" s="55">
        <v>437.39</v>
      </c>
      <c r="K126" s="55">
        <v>0</v>
      </c>
      <c r="L126" s="115">
        <v>442.11</v>
      </c>
      <c r="M126" s="114" t="s">
        <v>201</v>
      </c>
      <c r="N126" s="55" t="s">
        <v>201</v>
      </c>
      <c r="O126" s="55" t="s">
        <v>201</v>
      </c>
      <c r="P126" s="115">
        <v>0</v>
      </c>
      <c r="Q126" s="114" t="s">
        <v>201</v>
      </c>
      <c r="R126" s="55" t="s">
        <v>201</v>
      </c>
      <c r="S126" s="55" t="s">
        <v>201</v>
      </c>
      <c r="T126" s="115">
        <v>0</v>
      </c>
      <c r="U126" s="114" t="s">
        <v>201</v>
      </c>
      <c r="V126" s="55" t="s">
        <v>201</v>
      </c>
      <c r="W126" s="55" t="s">
        <v>201</v>
      </c>
      <c r="X126" s="115">
        <v>0</v>
      </c>
      <c r="Y126" s="114" t="s">
        <v>201</v>
      </c>
      <c r="Z126" s="55" t="s">
        <v>201</v>
      </c>
      <c r="AA126" s="55" t="s">
        <v>201</v>
      </c>
      <c r="AB126" s="115" t="s">
        <v>201</v>
      </c>
      <c r="AC126" s="134" t="str">
        <f t="shared" si="4"/>
        <v/>
      </c>
    </row>
    <row r="127" spans="1:29">
      <c r="A127" s="59" t="s">
        <v>404</v>
      </c>
      <c r="B127" s="53" t="s">
        <v>401</v>
      </c>
      <c r="C127" s="56" t="s">
        <v>404</v>
      </c>
      <c r="D127" s="57" t="s">
        <v>405</v>
      </c>
      <c r="E127" s="58" t="s">
        <v>406</v>
      </c>
      <c r="F127" s="54" t="s">
        <v>226</v>
      </c>
      <c r="G127" s="66">
        <v>51</v>
      </c>
      <c r="H127" s="17"/>
      <c r="I127" s="114">
        <v>407.02</v>
      </c>
      <c r="J127" s="55">
        <v>407.23</v>
      </c>
      <c r="K127" s="55">
        <v>0</v>
      </c>
      <c r="L127" s="115">
        <v>407.15</v>
      </c>
      <c r="M127" s="114" t="s">
        <v>201</v>
      </c>
      <c r="N127" s="55" t="s">
        <v>201</v>
      </c>
      <c r="O127" s="55" t="s">
        <v>201</v>
      </c>
      <c r="P127" s="115">
        <v>0</v>
      </c>
      <c r="Q127" s="114" t="s">
        <v>201</v>
      </c>
      <c r="R127" s="55" t="s">
        <v>201</v>
      </c>
      <c r="S127" s="55" t="s">
        <v>201</v>
      </c>
      <c r="T127" s="115">
        <v>0</v>
      </c>
      <c r="U127" s="114" t="s">
        <v>201</v>
      </c>
      <c r="V127" s="55" t="s">
        <v>201</v>
      </c>
      <c r="W127" s="55" t="s">
        <v>201</v>
      </c>
      <c r="X127" s="115">
        <v>0</v>
      </c>
      <c r="Y127" s="114" t="s">
        <v>201</v>
      </c>
      <c r="Z127" s="55" t="s">
        <v>201</v>
      </c>
      <c r="AA127" s="55" t="s">
        <v>201</v>
      </c>
      <c r="AB127" s="115" t="s">
        <v>201</v>
      </c>
      <c r="AC127" s="134" t="str">
        <f t="shared" si="4"/>
        <v/>
      </c>
    </row>
    <row r="128" spans="1:29">
      <c r="A128" s="23" t="s">
        <v>407</v>
      </c>
      <c r="B128" s="24" t="s">
        <v>408</v>
      </c>
      <c r="C128" s="49" t="s">
        <v>407</v>
      </c>
      <c r="D128" s="50" t="s">
        <v>408</v>
      </c>
      <c r="E128" s="51" t="s">
        <v>409</v>
      </c>
      <c r="F128" s="35" t="s">
        <v>226</v>
      </c>
      <c r="G128" s="63">
        <v>51</v>
      </c>
      <c r="H128" s="17"/>
      <c r="I128" s="106" t="s">
        <v>201</v>
      </c>
      <c r="J128" s="42" t="s">
        <v>201</v>
      </c>
      <c r="K128" s="42" t="s">
        <v>201</v>
      </c>
      <c r="L128" s="107">
        <v>0</v>
      </c>
      <c r="M128" s="106">
        <v>927.95</v>
      </c>
      <c r="N128" s="42">
        <v>948.45</v>
      </c>
      <c r="O128" s="42">
        <v>2.04</v>
      </c>
      <c r="P128" s="107">
        <v>940.29</v>
      </c>
      <c r="Q128" s="106">
        <v>948.45</v>
      </c>
      <c r="R128" s="42">
        <v>967.55000000000007</v>
      </c>
      <c r="S128" s="42">
        <v>1.81</v>
      </c>
      <c r="T128" s="107">
        <v>959.87000000000012</v>
      </c>
      <c r="U128" s="106">
        <v>967.55000000000007</v>
      </c>
      <c r="V128" s="42">
        <v>945.54</v>
      </c>
      <c r="W128" s="42">
        <v>1</v>
      </c>
      <c r="X128" s="107">
        <v>957.61999999999989</v>
      </c>
      <c r="Y128" s="106">
        <v>945.54</v>
      </c>
      <c r="Z128" s="42">
        <v>924.81999999999994</v>
      </c>
      <c r="AA128" s="42">
        <v>0.67</v>
      </c>
      <c r="AB128" s="107">
        <v>935.9</v>
      </c>
      <c r="AC128" s="134" t="str">
        <f t="shared" si="4"/>
        <v/>
      </c>
    </row>
    <row r="129" spans="1:29">
      <c r="A129" s="11" t="s">
        <v>410</v>
      </c>
      <c r="B129" s="10" t="s">
        <v>411</v>
      </c>
      <c r="C129" s="44" t="s">
        <v>410</v>
      </c>
      <c r="D129" s="29" t="s">
        <v>411</v>
      </c>
      <c r="E129" s="30" t="s">
        <v>412</v>
      </c>
      <c r="F129" s="27" t="s">
        <v>226</v>
      </c>
      <c r="G129" s="64">
        <v>52</v>
      </c>
      <c r="H129" s="17"/>
      <c r="I129" s="108">
        <v>425.19999999999993</v>
      </c>
      <c r="J129" s="39">
        <v>463.93999999999994</v>
      </c>
      <c r="K129" s="39">
        <v>2</v>
      </c>
      <c r="L129" s="109">
        <v>446.58</v>
      </c>
      <c r="M129" s="108">
        <v>463.93999999999994</v>
      </c>
      <c r="N129" s="39">
        <v>463.93999999999994</v>
      </c>
      <c r="O129" s="39">
        <v>0.86999999999999988</v>
      </c>
      <c r="P129" s="109">
        <v>464.81</v>
      </c>
      <c r="Q129" s="108">
        <v>463.93999999999994</v>
      </c>
      <c r="R129" s="39">
        <v>410.60999999999996</v>
      </c>
      <c r="S129" s="39">
        <v>0.1</v>
      </c>
      <c r="T129" s="109">
        <v>437.39</v>
      </c>
      <c r="U129" s="108">
        <v>410.60999999999996</v>
      </c>
      <c r="V129" s="39">
        <v>417.06</v>
      </c>
      <c r="W129" s="39">
        <v>0.51</v>
      </c>
      <c r="X129" s="109">
        <v>414.37</v>
      </c>
      <c r="Y129" s="108">
        <v>417.06</v>
      </c>
      <c r="Z129" s="39">
        <v>399.24999999999994</v>
      </c>
      <c r="AA129" s="39">
        <v>0</v>
      </c>
      <c r="AB129" s="109">
        <v>408.16999999999996</v>
      </c>
      <c r="AC129" s="134">
        <f t="shared" si="4"/>
        <v>-8.600922567065257E-2</v>
      </c>
    </row>
    <row r="130" spans="1:29">
      <c r="A130" s="11" t="s">
        <v>413</v>
      </c>
      <c r="B130" s="10" t="s">
        <v>414</v>
      </c>
      <c r="C130" s="44" t="s">
        <v>413</v>
      </c>
      <c r="D130" s="29" t="s">
        <v>414</v>
      </c>
      <c r="E130" s="30" t="s">
        <v>415</v>
      </c>
      <c r="F130" s="27" t="s">
        <v>226</v>
      </c>
      <c r="G130" s="64">
        <v>52</v>
      </c>
      <c r="H130" s="17"/>
      <c r="I130" s="108">
        <v>321.10000000000002</v>
      </c>
      <c r="J130" s="39">
        <v>318.77999999999997</v>
      </c>
      <c r="K130" s="39">
        <v>0.73</v>
      </c>
      <c r="L130" s="109">
        <v>320.68</v>
      </c>
      <c r="M130" s="108">
        <v>318.77999999999997</v>
      </c>
      <c r="N130" s="39">
        <v>318.77999999999997</v>
      </c>
      <c r="O130" s="39">
        <v>0.98</v>
      </c>
      <c r="P130" s="109">
        <v>319.76</v>
      </c>
      <c r="Q130" s="108">
        <v>318.77999999999997</v>
      </c>
      <c r="R130" s="39">
        <v>347.84999999999997</v>
      </c>
      <c r="S130" s="39">
        <v>0.89</v>
      </c>
      <c r="T130" s="109">
        <v>334.22</v>
      </c>
      <c r="U130" s="108">
        <v>347.84999999999997</v>
      </c>
      <c r="V130" s="39">
        <v>368.49999999999994</v>
      </c>
      <c r="W130" s="39">
        <v>0</v>
      </c>
      <c r="X130" s="109">
        <v>358.19</v>
      </c>
      <c r="Y130" s="108">
        <v>368.49999999999994</v>
      </c>
      <c r="Z130" s="39">
        <v>366.25</v>
      </c>
      <c r="AA130" s="39">
        <v>0</v>
      </c>
      <c r="AB130" s="109">
        <v>367.39</v>
      </c>
      <c r="AC130" s="134">
        <f t="shared" si="4"/>
        <v>0.14565922414868399</v>
      </c>
    </row>
    <row r="131" spans="1:29">
      <c r="A131" s="23" t="s">
        <v>416</v>
      </c>
      <c r="B131" s="24" t="s">
        <v>417</v>
      </c>
      <c r="C131" s="49" t="s">
        <v>416</v>
      </c>
      <c r="D131" s="50" t="s">
        <v>418</v>
      </c>
      <c r="E131" s="51" t="s">
        <v>419</v>
      </c>
      <c r="F131" s="35" t="s">
        <v>226</v>
      </c>
      <c r="G131" s="63">
        <v>52</v>
      </c>
      <c r="H131" s="17"/>
      <c r="I131" s="106">
        <v>588.65</v>
      </c>
      <c r="J131" s="42">
        <v>634.15000000000009</v>
      </c>
      <c r="K131" s="42">
        <v>1.33</v>
      </c>
      <c r="L131" s="107">
        <v>612.75</v>
      </c>
      <c r="M131" s="106">
        <v>633.90000000000009</v>
      </c>
      <c r="N131" s="42">
        <v>633.90000000000009</v>
      </c>
      <c r="O131" s="42">
        <v>2.37</v>
      </c>
      <c r="P131" s="107">
        <v>636.27</v>
      </c>
      <c r="Q131" s="106">
        <v>633.90000000000009</v>
      </c>
      <c r="R131" s="42">
        <v>592.65</v>
      </c>
      <c r="S131" s="42">
        <v>1.21</v>
      </c>
      <c r="T131" s="107">
        <v>614.51</v>
      </c>
      <c r="U131" s="106">
        <v>592.65</v>
      </c>
      <c r="V131" s="42">
        <v>567.56000000000006</v>
      </c>
      <c r="W131" s="42">
        <v>7.89</v>
      </c>
      <c r="X131" s="107">
        <v>588.01</v>
      </c>
      <c r="Y131" s="106">
        <v>567.56000000000006</v>
      </c>
      <c r="Z131" s="42">
        <v>582.09999999999991</v>
      </c>
      <c r="AA131" s="42">
        <v>0</v>
      </c>
      <c r="AB131" s="107">
        <v>574.87</v>
      </c>
      <c r="AC131" s="134">
        <f t="shared" si="4"/>
        <v>-6.1819665442676454E-2</v>
      </c>
    </row>
    <row r="132" spans="1:29">
      <c r="A132" s="11" t="s">
        <v>420</v>
      </c>
      <c r="B132" s="10" t="s">
        <v>421</v>
      </c>
      <c r="C132" s="44" t="s">
        <v>420</v>
      </c>
      <c r="D132" s="29" t="s">
        <v>421</v>
      </c>
      <c r="E132" s="30" t="s">
        <v>422</v>
      </c>
      <c r="F132" s="27" t="s">
        <v>226</v>
      </c>
      <c r="G132" s="64">
        <v>54</v>
      </c>
      <c r="H132" s="17"/>
      <c r="I132" s="108">
        <v>1415.53</v>
      </c>
      <c r="J132" s="39">
        <v>1368.3899999999999</v>
      </c>
      <c r="K132" s="39">
        <v>0</v>
      </c>
      <c r="L132" s="109">
        <v>1391.98</v>
      </c>
      <c r="M132" s="108">
        <v>1368.82</v>
      </c>
      <c r="N132" s="39">
        <v>1368.82</v>
      </c>
      <c r="O132" s="39">
        <v>1.17</v>
      </c>
      <c r="P132" s="109">
        <v>1369.99</v>
      </c>
      <c r="Q132" s="108">
        <v>1368.82</v>
      </c>
      <c r="R132" s="39">
        <v>1328.4699999999998</v>
      </c>
      <c r="S132" s="39">
        <v>1.58</v>
      </c>
      <c r="T132" s="109">
        <v>1350.25</v>
      </c>
      <c r="U132" s="108">
        <v>1328.4699999999998</v>
      </c>
      <c r="V132" s="39">
        <v>1300.3500000000001</v>
      </c>
      <c r="W132" s="39">
        <v>1.36</v>
      </c>
      <c r="X132" s="109">
        <v>1315.8</v>
      </c>
      <c r="Y132" s="108">
        <v>1300.3500000000001</v>
      </c>
      <c r="Z132" s="39">
        <v>1314.66</v>
      </c>
      <c r="AA132" s="39">
        <v>0.94</v>
      </c>
      <c r="AB132" s="109">
        <v>1308.4899999999998</v>
      </c>
      <c r="AC132" s="134">
        <f t="shared" si="4"/>
        <v>-5.9979310047558326E-2</v>
      </c>
    </row>
    <row r="133" spans="1:29">
      <c r="A133" s="11" t="s">
        <v>423</v>
      </c>
      <c r="B133" s="10" t="s">
        <v>424</v>
      </c>
      <c r="C133" s="44" t="s">
        <v>423</v>
      </c>
      <c r="D133" s="29" t="s">
        <v>424</v>
      </c>
      <c r="E133" s="30" t="s">
        <v>425</v>
      </c>
      <c r="F133" s="27" t="s">
        <v>226</v>
      </c>
      <c r="G133" s="64">
        <v>55</v>
      </c>
      <c r="H133" s="17"/>
      <c r="I133" s="108">
        <v>587.70000000000005</v>
      </c>
      <c r="J133" s="39">
        <v>637.42999999999995</v>
      </c>
      <c r="K133" s="39">
        <v>1.71</v>
      </c>
      <c r="L133" s="109">
        <v>614.28</v>
      </c>
      <c r="M133" s="108">
        <v>637.42999999999995</v>
      </c>
      <c r="N133" s="39">
        <v>637.42999999999995</v>
      </c>
      <c r="O133" s="39">
        <v>2.8200000000000003</v>
      </c>
      <c r="P133" s="109">
        <v>640.25</v>
      </c>
      <c r="Q133" s="108">
        <v>637.42999999999995</v>
      </c>
      <c r="R133" s="39">
        <v>615.5</v>
      </c>
      <c r="S133" s="39">
        <v>0.94</v>
      </c>
      <c r="T133" s="109">
        <v>627.41</v>
      </c>
      <c r="U133" s="108">
        <v>615.5</v>
      </c>
      <c r="V133" s="39">
        <v>620</v>
      </c>
      <c r="W133" s="39">
        <v>0.76</v>
      </c>
      <c r="X133" s="109">
        <v>618.51</v>
      </c>
      <c r="Y133" s="108">
        <v>620</v>
      </c>
      <c r="Z133" s="39">
        <v>611</v>
      </c>
      <c r="AA133" s="39">
        <v>0</v>
      </c>
      <c r="AB133" s="109">
        <v>615.5</v>
      </c>
      <c r="AC133" s="134">
        <f t="shared" si="4"/>
        <v>1.9860649866510829E-3</v>
      </c>
    </row>
    <row r="134" spans="1:29">
      <c r="A134" s="11" t="s">
        <v>426</v>
      </c>
      <c r="B134" s="10" t="s">
        <v>427</v>
      </c>
      <c r="C134" s="44" t="s">
        <v>426</v>
      </c>
      <c r="D134" s="29" t="s">
        <v>427</v>
      </c>
      <c r="E134" s="30" t="s">
        <v>428</v>
      </c>
      <c r="F134" s="27" t="s">
        <v>226</v>
      </c>
      <c r="G134" s="64">
        <v>56</v>
      </c>
      <c r="H134" s="17"/>
      <c r="I134" s="108">
        <v>1198.74</v>
      </c>
      <c r="J134" s="39">
        <v>1245.4399999999998</v>
      </c>
      <c r="K134" s="39">
        <v>7.12</v>
      </c>
      <c r="L134" s="109">
        <v>1229.24</v>
      </c>
      <c r="M134" s="108">
        <v>1253.7099999999998</v>
      </c>
      <c r="N134" s="39">
        <v>1253.7099999999998</v>
      </c>
      <c r="O134" s="39">
        <v>5.14</v>
      </c>
      <c r="P134" s="109">
        <v>1258.8499999999999</v>
      </c>
      <c r="Q134" s="108">
        <v>1253.7099999999998</v>
      </c>
      <c r="R134" s="39">
        <v>1227.3799999999997</v>
      </c>
      <c r="S134" s="39">
        <v>8.4</v>
      </c>
      <c r="T134" s="109">
        <v>1248.99</v>
      </c>
      <c r="U134" s="108">
        <v>1227.3799999999999</v>
      </c>
      <c r="V134" s="39">
        <v>1237.99</v>
      </c>
      <c r="W134" s="39">
        <v>4.4300000000000006</v>
      </c>
      <c r="X134" s="109">
        <v>1237.1600000000001</v>
      </c>
      <c r="Y134" s="108">
        <v>1237.99</v>
      </c>
      <c r="Z134" s="39">
        <v>1223.25</v>
      </c>
      <c r="AA134" s="39">
        <v>5.48</v>
      </c>
      <c r="AB134" s="109">
        <v>1236.1299999999999</v>
      </c>
      <c r="AC134" s="134">
        <f t="shared" si="4"/>
        <v>5.6050893234843259E-3</v>
      </c>
    </row>
    <row r="135" spans="1:29">
      <c r="A135" s="23" t="s">
        <v>429</v>
      </c>
      <c r="B135" s="24" t="s">
        <v>430</v>
      </c>
      <c r="C135" s="49" t="s">
        <v>429</v>
      </c>
      <c r="D135" s="50" t="s">
        <v>431</v>
      </c>
      <c r="E135" s="51" t="s">
        <v>432</v>
      </c>
      <c r="F135" s="35" t="s">
        <v>90</v>
      </c>
      <c r="G135" s="63">
        <v>61</v>
      </c>
      <c r="H135" s="17"/>
      <c r="I135" s="106">
        <v>2367.37</v>
      </c>
      <c r="J135" s="42">
        <v>2359.31</v>
      </c>
      <c r="K135" s="42">
        <v>10.030000000000001</v>
      </c>
      <c r="L135" s="107">
        <v>2373.4399999999996</v>
      </c>
      <c r="M135" s="106">
        <v>2348.8199999999997</v>
      </c>
      <c r="N135" s="42">
        <v>2362.41</v>
      </c>
      <c r="O135" s="42">
        <v>12.620000000000001</v>
      </c>
      <c r="P135" s="107">
        <v>2368.2399999999998</v>
      </c>
      <c r="Q135" s="106">
        <v>2348.8199999999997</v>
      </c>
      <c r="R135" s="42">
        <v>2152.6399999999994</v>
      </c>
      <c r="S135" s="42">
        <v>8.0599999999999987</v>
      </c>
      <c r="T135" s="107">
        <v>2258.86</v>
      </c>
      <c r="U135" s="106">
        <v>2153.59</v>
      </c>
      <c r="V135" s="42">
        <v>2179.3199999999997</v>
      </c>
      <c r="W135" s="42">
        <v>11</v>
      </c>
      <c r="X135" s="107">
        <v>2177.5200000000004</v>
      </c>
      <c r="Y135" s="106">
        <v>2179.52</v>
      </c>
      <c r="Z135" s="42">
        <v>2216.0699999999997</v>
      </c>
      <c r="AA135" s="42">
        <v>13.820000000000002</v>
      </c>
      <c r="AB135" s="107">
        <v>2211.69</v>
      </c>
      <c r="AC135" s="134">
        <f t="shared" si="4"/>
        <v>-6.8150026965080046E-2</v>
      </c>
    </row>
    <row r="136" spans="1:29">
      <c r="A136" s="23" t="s">
        <v>433</v>
      </c>
      <c r="B136" s="24" t="s">
        <v>434</v>
      </c>
      <c r="C136" s="49" t="s">
        <v>433</v>
      </c>
      <c r="D136" s="50" t="s">
        <v>434</v>
      </c>
      <c r="E136" s="32" t="s">
        <v>435</v>
      </c>
      <c r="F136" s="35" t="s">
        <v>226</v>
      </c>
      <c r="G136" s="63">
        <v>63</v>
      </c>
      <c r="H136" s="17"/>
      <c r="I136" s="106">
        <v>704.92000000000007</v>
      </c>
      <c r="J136" s="42">
        <v>671.3</v>
      </c>
      <c r="K136" s="42">
        <v>2.98</v>
      </c>
      <c r="L136" s="107">
        <v>691.15</v>
      </c>
      <c r="M136" s="106">
        <v>671.65000000000009</v>
      </c>
      <c r="N136" s="42">
        <v>671.94</v>
      </c>
      <c r="O136" s="42">
        <v>3.28</v>
      </c>
      <c r="P136" s="107">
        <v>675.07999999999993</v>
      </c>
      <c r="Q136" s="106">
        <v>671.65000000000009</v>
      </c>
      <c r="R136" s="42">
        <v>652.66000000000008</v>
      </c>
      <c r="S136" s="42">
        <v>0.82000000000000006</v>
      </c>
      <c r="T136" s="107">
        <v>663.02</v>
      </c>
      <c r="U136" s="106">
        <v>652.66000000000008</v>
      </c>
      <c r="V136" s="42">
        <v>632.6</v>
      </c>
      <c r="W136" s="42">
        <v>1.37</v>
      </c>
      <c r="X136" s="107">
        <v>644.04</v>
      </c>
      <c r="Y136" s="106">
        <v>632.6</v>
      </c>
      <c r="Z136" s="42">
        <v>624.77</v>
      </c>
      <c r="AA136" s="42">
        <v>1.8399999999999999</v>
      </c>
      <c r="AB136" s="107">
        <v>630.55000000000007</v>
      </c>
      <c r="AC136" s="134">
        <f t="shared" si="4"/>
        <v>-8.7679953700354349E-2</v>
      </c>
    </row>
    <row r="137" spans="1:29">
      <c r="A137" s="23" t="s">
        <v>436</v>
      </c>
      <c r="B137" s="24" t="s">
        <v>437</v>
      </c>
      <c r="C137" s="49" t="s">
        <v>436</v>
      </c>
      <c r="D137" s="50" t="s">
        <v>437</v>
      </c>
      <c r="E137" s="32" t="s">
        <v>438</v>
      </c>
      <c r="F137" s="35" t="s">
        <v>226</v>
      </c>
      <c r="G137" s="63">
        <v>63</v>
      </c>
      <c r="H137" s="17"/>
      <c r="I137" s="106">
        <v>364.44</v>
      </c>
      <c r="J137" s="42">
        <v>339.89</v>
      </c>
      <c r="K137" s="42">
        <v>2.0699999999999998</v>
      </c>
      <c r="L137" s="107">
        <v>354.26</v>
      </c>
      <c r="M137" s="106">
        <v>339.89</v>
      </c>
      <c r="N137" s="42">
        <v>343.31</v>
      </c>
      <c r="O137" s="42">
        <v>1</v>
      </c>
      <c r="P137" s="107">
        <v>342.6</v>
      </c>
      <c r="Q137" s="106">
        <v>339.89</v>
      </c>
      <c r="R137" s="42">
        <v>340.23</v>
      </c>
      <c r="S137" s="42">
        <v>1.74</v>
      </c>
      <c r="T137" s="107">
        <v>341.84000000000003</v>
      </c>
      <c r="U137" s="106">
        <v>340.23</v>
      </c>
      <c r="V137" s="42">
        <v>312.05</v>
      </c>
      <c r="W137" s="42">
        <v>1.6400000000000001</v>
      </c>
      <c r="X137" s="107">
        <v>327.82</v>
      </c>
      <c r="Y137" s="106">
        <v>312.05</v>
      </c>
      <c r="Z137" s="42">
        <v>327.06</v>
      </c>
      <c r="AA137" s="42">
        <v>0.64</v>
      </c>
      <c r="AB137" s="107">
        <v>320.23</v>
      </c>
      <c r="AC137" s="134">
        <f t="shared" si="4"/>
        <v>-9.6059391407440783E-2</v>
      </c>
    </row>
    <row r="138" spans="1:29">
      <c r="A138" s="23" t="s">
        <v>439</v>
      </c>
      <c r="B138" s="24" t="s">
        <v>440</v>
      </c>
      <c r="C138" s="46" t="s">
        <v>439</v>
      </c>
      <c r="D138" s="47" t="s">
        <v>441</v>
      </c>
      <c r="E138" s="32" t="s">
        <v>442</v>
      </c>
      <c r="F138" s="35" t="s">
        <v>209</v>
      </c>
      <c r="G138" s="63">
        <v>64</v>
      </c>
      <c r="H138" s="17"/>
      <c r="I138" s="106">
        <v>313.32000000000005</v>
      </c>
      <c r="J138" s="42">
        <v>305.38</v>
      </c>
      <c r="K138" s="42">
        <v>0.9</v>
      </c>
      <c r="L138" s="107">
        <v>310.27000000000004</v>
      </c>
      <c r="M138" s="106">
        <v>303.63</v>
      </c>
      <c r="N138" s="42">
        <v>303.63</v>
      </c>
      <c r="O138" s="42">
        <v>2</v>
      </c>
      <c r="P138" s="107">
        <v>305.63</v>
      </c>
      <c r="Q138" s="106">
        <v>303.63</v>
      </c>
      <c r="R138" s="42">
        <v>292.20999999999998</v>
      </c>
      <c r="S138" s="42">
        <v>1</v>
      </c>
      <c r="T138" s="107">
        <v>298.92999999999995</v>
      </c>
      <c r="U138" s="106">
        <v>292.20999999999998</v>
      </c>
      <c r="V138" s="42">
        <v>289.72000000000003</v>
      </c>
      <c r="W138" s="42">
        <v>0.18</v>
      </c>
      <c r="X138" s="107">
        <v>291.18</v>
      </c>
      <c r="Y138" s="106">
        <v>289.72000000000003</v>
      </c>
      <c r="Z138" s="42">
        <v>274.92</v>
      </c>
      <c r="AA138" s="42">
        <v>0</v>
      </c>
      <c r="AB138" s="107">
        <v>282.36</v>
      </c>
      <c r="AC138" s="134">
        <f t="shared" si="4"/>
        <v>-8.9953911109678736E-2</v>
      </c>
    </row>
    <row r="139" spans="1:29">
      <c r="A139" s="23" t="s">
        <v>443</v>
      </c>
      <c r="B139" s="24" t="s">
        <v>444</v>
      </c>
      <c r="C139" s="49" t="s">
        <v>443</v>
      </c>
      <c r="D139" s="50" t="s">
        <v>445</v>
      </c>
      <c r="E139" s="51" t="s">
        <v>446</v>
      </c>
      <c r="F139" s="35" t="s">
        <v>86</v>
      </c>
      <c r="G139" s="63">
        <v>65</v>
      </c>
      <c r="H139" s="17"/>
      <c r="I139" s="106">
        <v>3850.4500000000003</v>
      </c>
      <c r="J139" s="42">
        <v>3789.2199999999993</v>
      </c>
      <c r="K139" s="42">
        <v>8.0399999999999991</v>
      </c>
      <c r="L139" s="107">
        <v>3827.9199999999996</v>
      </c>
      <c r="M139" s="106">
        <v>3789.1099999999992</v>
      </c>
      <c r="N139" s="42">
        <v>3789.1099999999992</v>
      </c>
      <c r="O139" s="42">
        <v>4.7299999999999995</v>
      </c>
      <c r="P139" s="107">
        <v>3793.8399999999997</v>
      </c>
      <c r="Q139" s="106">
        <v>3789.1099999999992</v>
      </c>
      <c r="R139" s="42">
        <v>3730.7899999999977</v>
      </c>
      <c r="S139" s="42">
        <v>9.2800000000000011</v>
      </c>
      <c r="T139" s="107">
        <v>3769.2799999999997</v>
      </c>
      <c r="U139" s="106">
        <v>3730.7899999999995</v>
      </c>
      <c r="V139" s="42">
        <v>3643.6800000000003</v>
      </c>
      <c r="W139" s="42">
        <v>9.91</v>
      </c>
      <c r="X139" s="107">
        <v>3697.19</v>
      </c>
      <c r="Y139" s="106">
        <v>3643.75</v>
      </c>
      <c r="Z139" s="42">
        <v>3579.1200000000003</v>
      </c>
      <c r="AA139" s="42">
        <v>9.7899999999999991</v>
      </c>
      <c r="AB139" s="107">
        <v>3621.3</v>
      </c>
      <c r="AC139" s="134">
        <f t="shared" si="4"/>
        <v>-5.3977094610127549E-2</v>
      </c>
    </row>
    <row r="140" spans="1:29">
      <c r="A140" s="11" t="s">
        <v>447</v>
      </c>
      <c r="B140" s="10" t="s">
        <v>448</v>
      </c>
      <c r="C140" s="44" t="s">
        <v>447</v>
      </c>
      <c r="D140" s="29" t="s">
        <v>448</v>
      </c>
      <c r="E140" s="30" t="s">
        <v>449</v>
      </c>
      <c r="F140" s="27" t="s">
        <v>54</v>
      </c>
      <c r="G140" s="64">
        <v>66</v>
      </c>
      <c r="H140" s="17"/>
      <c r="I140" s="108">
        <v>45</v>
      </c>
      <c r="J140" s="39">
        <v>43</v>
      </c>
      <c r="K140" s="39">
        <v>0</v>
      </c>
      <c r="L140" s="109">
        <v>44</v>
      </c>
      <c r="M140" s="108">
        <v>43</v>
      </c>
      <c r="N140" s="39">
        <v>43</v>
      </c>
      <c r="O140" s="39">
        <v>0</v>
      </c>
      <c r="P140" s="109">
        <v>43</v>
      </c>
      <c r="Q140" s="108">
        <v>43</v>
      </c>
      <c r="R140" s="39">
        <v>43</v>
      </c>
      <c r="S140" s="39">
        <v>0</v>
      </c>
      <c r="T140" s="109">
        <v>43</v>
      </c>
      <c r="U140" s="108">
        <v>43</v>
      </c>
      <c r="V140" s="39">
        <v>43</v>
      </c>
      <c r="W140" s="39">
        <v>0</v>
      </c>
      <c r="X140" s="109">
        <v>43</v>
      </c>
      <c r="Y140" s="108">
        <v>43</v>
      </c>
      <c r="Z140" s="39">
        <v>39</v>
      </c>
      <c r="AA140" s="39">
        <v>0</v>
      </c>
      <c r="AB140" s="109">
        <v>41</v>
      </c>
      <c r="AC140" s="134">
        <f t="shared" si="4"/>
        <v>-6.8181818181818177E-2</v>
      </c>
    </row>
    <row r="141" spans="1:29">
      <c r="A141" s="11" t="s">
        <v>450</v>
      </c>
      <c r="B141" s="10" t="s">
        <v>451</v>
      </c>
      <c r="C141" s="44" t="s">
        <v>450</v>
      </c>
      <c r="D141" s="29" t="s">
        <v>451</v>
      </c>
      <c r="E141" s="30" t="s">
        <v>452</v>
      </c>
      <c r="F141" s="27" t="s">
        <v>54</v>
      </c>
      <c r="G141" s="64">
        <v>66</v>
      </c>
      <c r="H141" s="17"/>
      <c r="I141" s="108">
        <v>502.71999999999997</v>
      </c>
      <c r="J141" s="39">
        <v>508.20000000000005</v>
      </c>
      <c r="K141" s="39">
        <v>1</v>
      </c>
      <c r="L141" s="109">
        <v>506.48999999999995</v>
      </c>
      <c r="M141" s="108">
        <v>507.85</v>
      </c>
      <c r="N141" s="39">
        <v>511.05</v>
      </c>
      <c r="O141" s="39">
        <v>1.26</v>
      </c>
      <c r="P141" s="109">
        <v>510.71000000000004</v>
      </c>
      <c r="Q141" s="108">
        <v>507.85</v>
      </c>
      <c r="R141" s="39">
        <v>526.45000000000005</v>
      </c>
      <c r="S141" s="39">
        <v>2</v>
      </c>
      <c r="T141" s="109">
        <v>519.16000000000008</v>
      </c>
      <c r="U141" s="108">
        <v>526.45000000000005</v>
      </c>
      <c r="V141" s="39">
        <v>549.6</v>
      </c>
      <c r="W141" s="39">
        <v>3</v>
      </c>
      <c r="X141" s="109">
        <v>541.04</v>
      </c>
      <c r="Y141" s="108">
        <v>549.6</v>
      </c>
      <c r="Z141" s="39">
        <v>547.76</v>
      </c>
      <c r="AA141" s="39">
        <v>3.4699999999999998</v>
      </c>
      <c r="AB141" s="109">
        <v>552.17999999999995</v>
      </c>
      <c r="AC141" s="134">
        <f t="shared" si="4"/>
        <v>9.020908606290351E-2</v>
      </c>
    </row>
    <row r="142" spans="1:29">
      <c r="A142" s="23" t="s">
        <v>453</v>
      </c>
      <c r="B142" s="24" t="s">
        <v>454</v>
      </c>
      <c r="C142" s="49" t="s">
        <v>453</v>
      </c>
      <c r="D142" s="50" t="s">
        <v>455</v>
      </c>
      <c r="E142" s="32" t="s">
        <v>456</v>
      </c>
      <c r="F142" s="35" t="s">
        <v>54</v>
      </c>
      <c r="G142" s="67">
        <v>66</v>
      </c>
      <c r="H142" s="17"/>
      <c r="I142" s="106">
        <v>269.5</v>
      </c>
      <c r="J142" s="42">
        <v>268.19</v>
      </c>
      <c r="K142" s="42">
        <v>0</v>
      </c>
      <c r="L142" s="107">
        <v>268.85000000000002</v>
      </c>
      <c r="M142" s="106">
        <v>267.78999999999996</v>
      </c>
      <c r="N142" s="42">
        <v>267.78999999999996</v>
      </c>
      <c r="O142" s="42">
        <v>0</v>
      </c>
      <c r="P142" s="107">
        <v>267.78999999999996</v>
      </c>
      <c r="Q142" s="106">
        <v>267.78999999999996</v>
      </c>
      <c r="R142" s="42">
        <v>261.85000000000002</v>
      </c>
      <c r="S142" s="42">
        <v>3.5700000000000003</v>
      </c>
      <c r="T142" s="107">
        <v>268.39999999999998</v>
      </c>
      <c r="U142" s="106">
        <v>261.85000000000002</v>
      </c>
      <c r="V142" s="42">
        <v>275.79999999999995</v>
      </c>
      <c r="W142" s="42">
        <v>2.35</v>
      </c>
      <c r="X142" s="107">
        <v>271.18</v>
      </c>
      <c r="Y142" s="106">
        <v>275.79999999999995</v>
      </c>
      <c r="Z142" s="42">
        <v>265.95000000000005</v>
      </c>
      <c r="AA142" s="42">
        <v>0</v>
      </c>
      <c r="AB142" s="107">
        <v>270.88</v>
      </c>
      <c r="AC142" s="134">
        <f t="shared" ref="AC142:AC149" si="5">IFERROR((AB142-L142)/L142,"")</f>
        <v>7.5506788171842013E-3</v>
      </c>
    </row>
    <row r="143" spans="1:29">
      <c r="A143" s="23" t="s">
        <v>457</v>
      </c>
      <c r="B143" s="24" t="s">
        <v>458</v>
      </c>
      <c r="C143" s="49" t="s">
        <v>457</v>
      </c>
      <c r="D143" s="50" t="s">
        <v>459</v>
      </c>
      <c r="E143" s="32" t="s">
        <v>460</v>
      </c>
      <c r="F143" s="35" t="s">
        <v>54</v>
      </c>
      <c r="G143" s="67">
        <v>66</v>
      </c>
      <c r="H143" s="17"/>
      <c r="I143" s="106">
        <v>1020.19</v>
      </c>
      <c r="J143" s="42">
        <v>1043.8000000000002</v>
      </c>
      <c r="K143" s="42">
        <v>0</v>
      </c>
      <c r="L143" s="107">
        <v>1032.07</v>
      </c>
      <c r="M143" s="106">
        <v>1039.6000000000001</v>
      </c>
      <c r="N143" s="42">
        <v>1039.71</v>
      </c>
      <c r="O143" s="42">
        <v>7.3999999999999995</v>
      </c>
      <c r="P143" s="107">
        <v>1047.06</v>
      </c>
      <c r="Q143" s="106">
        <v>1039.6000000000001</v>
      </c>
      <c r="R143" s="42">
        <v>1017.03</v>
      </c>
      <c r="S143" s="42">
        <v>5.5</v>
      </c>
      <c r="T143" s="107">
        <v>1033.8899999999999</v>
      </c>
      <c r="U143" s="106">
        <v>1017.03</v>
      </c>
      <c r="V143" s="42">
        <v>1024.17</v>
      </c>
      <c r="W143" s="42">
        <v>5.25</v>
      </c>
      <c r="X143" s="107">
        <v>1025.8899999999999</v>
      </c>
      <c r="Y143" s="106">
        <v>1024.17</v>
      </c>
      <c r="Z143" s="42">
        <v>1046.6299999999999</v>
      </c>
      <c r="AA143" s="42">
        <v>4.28</v>
      </c>
      <c r="AB143" s="107">
        <v>1039.75</v>
      </c>
      <c r="AC143" s="134">
        <f t="shared" si="5"/>
        <v>7.4413557219956631E-3</v>
      </c>
    </row>
    <row r="144" spans="1:29">
      <c r="A144" s="23" t="s">
        <v>461</v>
      </c>
      <c r="B144" s="24" t="s">
        <v>462</v>
      </c>
      <c r="C144" s="49" t="s">
        <v>461</v>
      </c>
      <c r="D144" s="50" t="s">
        <v>462</v>
      </c>
      <c r="E144" s="32" t="s">
        <v>463</v>
      </c>
      <c r="F144" s="35" t="s">
        <v>94</v>
      </c>
      <c r="G144" s="67">
        <v>67</v>
      </c>
      <c r="H144" s="17"/>
      <c r="I144" s="106">
        <v>1863.2</v>
      </c>
      <c r="J144" s="42">
        <v>1807.16</v>
      </c>
      <c r="K144" s="42">
        <v>2.98</v>
      </c>
      <c r="L144" s="107">
        <v>1838.21</v>
      </c>
      <c r="M144" s="106">
        <v>1807.23</v>
      </c>
      <c r="N144" s="42">
        <v>1807.23</v>
      </c>
      <c r="O144" s="42">
        <v>5.76</v>
      </c>
      <c r="P144" s="107">
        <v>1812.9900000000002</v>
      </c>
      <c r="Q144" s="106">
        <v>1807.23</v>
      </c>
      <c r="R144" s="42">
        <v>1791.55</v>
      </c>
      <c r="S144" s="42">
        <v>2.23</v>
      </c>
      <c r="T144" s="107">
        <v>1801.7</v>
      </c>
      <c r="U144" s="106">
        <v>1791.55</v>
      </c>
      <c r="V144" s="42">
        <v>1756.8799999999999</v>
      </c>
      <c r="W144" s="42">
        <v>3.1100000000000003</v>
      </c>
      <c r="X144" s="107">
        <v>1777.4099999999999</v>
      </c>
      <c r="Y144" s="106">
        <v>1760.8799999999999</v>
      </c>
      <c r="Z144" s="42">
        <v>1724.5900000000001</v>
      </c>
      <c r="AA144" s="42">
        <v>6.9999999999999991</v>
      </c>
      <c r="AB144" s="107">
        <v>1749.79</v>
      </c>
      <c r="AC144" s="134">
        <f t="shared" si="5"/>
        <v>-4.8101141871712196E-2</v>
      </c>
    </row>
    <row r="145" spans="1:29">
      <c r="A145" s="23" t="s">
        <v>464</v>
      </c>
      <c r="B145" s="24" t="s">
        <v>465</v>
      </c>
      <c r="C145" s="49" t="s">
        <v>464</v>
      </c>
      <c r="D145" s="50" t="s">
        <v>465</v>
      </c>
      <c r="E145" s="32" t="s">
        <v>466</v>
      </c>
      <c r="F145" s="35" t="s">
        <v>209</v>
      </c>
      <c r="G145" s="67">
        <v>68</v>
      </c>
      <c r="H145" s="17"/>
      <c r="I145" s="106">
        <v>283.31</v>
      </c>
      <c r="J145" s="42">
        <v>291.83</v>
      </c>
      <c r="K145" s="42">
        <v>0</v>
      </c>
      <c r="L145" s="107">
        <v>287.62</v>
      </c>
      <c r="M145" s="106">
        <v>289.49</v>
      </c>
      <c r="N145" s="42">
        <v>289.92999999999995</v>
      </c>
      <c r="O145" s="42">
        <v>1.6</v>
      </c>
      <c r="P145" s="107">
        <v>291.31000000000006</v>
      </c>
      <c r="Q145" s="106">
        <v>289.49</v>
      </c>
      <c r="R145" s="42">
        <v>296.62</v>
      </c>
      <c r="S145" s="42">
        <v>2.76</v>
      </c>
      <c r="T145" s="107">
        <v>295.83000000000004</v>
      </c>
      <c r="U145" s="106">
        <v>296.62</v>
      </c>
      <c r="V145" s="42">
        <v>291.68</v>
      </c>
      <c r="W145" s="42">
        <v>0.94</v>
      </c>
      <c r="X145" s="107">
        <v>295.12</v>
      </c>
      <c r="Y145" s="106">
        <v>291.68</v>
      </c>
      <c r="Z145" s="42">
        <v>301.61</v>
      </c>
      <c r="AA145" s="42">
        <v>2</v>
      </c>
      <c r="AB145" s="107">
        <v>298.66999999999996</v>
      </c>
      <c r="AC145" s="134">
        <f t="shared" si="5"/>
        <v>3.8418746957791371E-2</v>
      </c>
    </row>
    <row r="146" spans="1:29">
      <c r="A146" s="23" t="s">
        <v>467</v>
      </c>
      <c r="B146" s="24" t="s">
        <v>468</v>
      </c>
      <c r="C146" s="49" t="s">
        <v>467</v>
      </c>
      <c r="D146" s="50" t="s">
        <v>468</v>
      </c>
      <c r="E146" s="32" t="s">
        <v>469</v>
      </c>
      <c r="F146" s="35" t="s">
        <v>90</v>
      </c>
      <c r="G146" s="67">
        <v>68</v>
      </c>
      <c r="H146" s="17"/>
      <c r="I146" s="106">
        <v>1056.6300000000001</v>
      </c>
      <c r="J146" s="42">
        <v>1046.8899999999999</v>
      </c>
      <c r="K146" s="42">
        <v>0</v>
      </c>
      <c r="L146" s="107">
        <v>1051.78</v>
      </c>
      <c r="M146" s="106">
        <v>1028</v>
      </c>
      <c r="N146" s="42">
        <v>1038.3399999999999</v>
      </c>
      <c r="O146" s="42">
        <v>3.44</v>
      </c>
      <c r="P146" s="107">
        <v>1036.6199999999999</v>
      </c>
      <c r="Q146" s="106">
        <v>1028</v>
      </c>
      <c r="R146" s="42">
        <v>1032.5700000000002</v>
      </c>
      <c r="S146" s="42">
        <v>7.5299999999999994</v>
      </c>
      <c r="T146" s="107">
        <v>1037.8399999999999</v>
      </c>
      <c r="U146" s="106">
        <v>1031.6199999999999</v>
      </c>
      <c r="V146" s="42">
        <v>1042.04</v>
      </c>
      <c r="W146" s="42">
        <v>2.25</v>
      </c>
      <c r="X146" s="107">
        <v>1039.1100000000001</v>
      </c>
      <c r="Y146" s="106">
        <v>1042.04</v>
      </c>
      <c r="Z146" s="42">
        <v>1030.26</v>
      </c>
      <c r="AA146" s="42">
        <v>4.6100000000000003</v>
      </c>
      <c r="AB146" s="107">
        <v>1040.79</v>
      </c>
      <c r="AC146" s="134">
        <f t="shared" si="5"/>
        <v>-1.044895320314135E-2</v>
      </c>
    </row>
    <row r="147" spans="1:29">
      <c r="A147" s="77" t="s">
        <v>470</v>
      </c>
      <c r="B147" s="78" t="s">
        <v>471</v>
      </c>
      <c r="C147" s="79" t="s">
        <v>470</v>
      </c>
      <c r="D147" s="80" t="s">
        <v>471</v>
      </c>
      <c r="E147" s="81" t="s">
        <v>472</v>
      </c>
      <c r="F147" s="82" t="s">
        <v>90</v>
      </c>
      <c r="G147" s="83">
        <v>69</v>
      </c>
      <c r="H147" s="17"/>
      <c r="I147" s="106">
        <v>1254.2400000000005</v>
      </c>
      <c r="J147" s="42">
        <v>1257.5899999999999</v>
      </c>
      <c r="K147" s="42">
        <v>0</v>
      </c>
      <c r="L147" s="107">
        <v>1255.9299999999998</v>
      </c>
      <c r="M147" s="106">
        <v>1252.8599999999999</v>
      </c>
      <c r="N147" s="42">
        <v>1264.19</v>
      </c>
      <c r="O147" s="42">
        <v>6.3100000000000005</v>
      </c>
      <c r="P147" s="107">
        <v>1264.8400000000001</v>
      </c>
      <c r="Q147" s="106">
        <v>1252.8599999999999</v>
      </c>
      <c r="R147" s="42">
        <v>1232.3700000000001</v>
      </c>
      <c r="S147" s="42">
        <v>6.62</v>
      </c>
      <c r="T147" s="107">
        <v>1249.2600000000002</v>
      </c>
      <c r="U147" s="106">
        <v>1232.3700000000001</v>
      </c>
      <c r="V147" s="42">
        <v>1177.58</v>
      </c>
      <c r="W147" s="42">
        <v>4.92</v>
      </c>
      <c r="X147" s="107">
        <v>1209.93</v>
      </c>
      <c r="Y147" s="106">
        <v>1177.58</v>
      </c>
      <c r="Z147" s="42">
        <v>1174.46</v>
      </c>
      <c r="AA147" s="42">
        <v>1.74</v>
      </c>
      <c r="AB147" s="107">
        <v>1177.8100000000002</v>
      </c>
      <c r="AC147" s="134">
        <f t="shared" si="5"/>
        <v>-6.2200918841017951E-2</v>
      </c>
    </row>
    <row r="148" spans="1:29">
      <c r="A148" s="11" t="s">
        <v>473</v>
      </c>
      <c r="B148" s="10" t="s">
        <v>474</v>
      </c>
      <c r="C148" s="44" t="s">
        <v>473</v>
      </c>
      <c r="D148" s="29" t="s">
        <v>474</v>
      </c>
      <c r="E148" s="30" t="s">
        <v>475</v>
      </c>
      <c r="F148" s="27" t="s">
        <v>43</v>
      </c>
      <c r="G148" s="38">
        <v>70</v>
      </c>
      <c r="H148" s="17"/>
      <c r="I148" s="108" t="s">
        <v>201</v>
      </c>
      <c r="J148" s="39" t="s">
        <v>201</v>
      </c>
      <c r="K148" s="39" t="s">
        <v>201</v>
      </c>
      <c r="L148" s="109">
        <v>0</v>
      </c>
      <c r="M148" s="108" t="s">
        <v>201</v>
      </c>
      <c r="N148" s="39" t="s">
        <v>201</v>
      </c>
      <c r="O148" s="39" t="s">
        <v>201</v>
      </c>
      <c r="P148" s="109">
        <v>0</v>
      </c>
      <c r="Q148" s="108" t="s">
        <v>201</v>
      </c>
      <c r="R148" s="39" t="s">
        <v>201</v>
      </c>
      <c r="S148" s="39" t="s">
        <v>201</v>
      </c>
      <c r="T148" s="109">
        <v>0</v>
      </c>
      <c r="U148" s="108">
        <v>187.98</v>
      </c>
      <c r="V148" s="39">
        <v>187</v>
      </c>
      <c r="W148" s="39">
        <v>0</v>
      </c>
      <c r="X148" s="109">
        <v>187.49</v>
      </c>
      <c r="Y148" s="108">
        <v>187</v>
      </c>
      <c r="Z148" s="39">
        <v>186.20000000000002</v>
      </c>
      <c r="AA148" s="39">
        <v>0</v>
      </c>
      <c r="AB148" s="109">
        <v>186.62</v>
      </c>
      <c r="AC148" s="134" t="str">
        <f t="shared" si="5"/>
        <v/>
      </c>
    </row>
    <row r="149" spans="1:29" ht="15.95" thickBot="1">
      <c r="A149" s="84" t="s">
        <v>476</v>
      </c>
      <c r="B149" s="85" t="s">
        <v>477</v>
      </c>
      <c r="C149" s="85"/>
      <c r="D149" s="85"/>
      <c r="E149" s="85" t="s">
        <v>478</v>
      </c>
      <c r="F149" s="85"/>
      <c r="G149" s="85"/>
      <c r="H149" s="76">
        <v>0</v>
      </c>
      <c r="I149" s="116">
        <f t="shared" ref="I149:AB149" si="6">SUM(I17:I148)</f>
        <v>87072.430000000008</v>
      </c>
      <c r="J149" s="117">
        <f t="shared" si="6"/>
        <v>86548.12000000001</v>
      </c>
      <c r="K149" s="117">
        <f t="shared" si="6"/>
        <v>256.66999999999996</v>
      </c>
      <c r="L149" s="118">
        <f t="shared" si="6"/>
        <v>87066.039999999964</v>
      </c>
      <c r="M149" s="116">
        <f t="shared" si="6"/>
        <v>86441.500000000029</v>
      </c>
      <c r="N149" s="117">
        <f t="shared" si="6"/>
        <v>86787.88</v>
      </c>
      <c r="O149" s="117">
        <f t="shared" si="6"/>
        <v>291.25999999999993</v>
      </c>
      <c r="P149" s="118">
        <f t="shared" si="6"/>
        <v>86903.32</v>
      </c>
      <c r="Q149" s="116">
        <f t="shared" si="6"/>
        <v>86670.25</v>
      </c>
      <c r="R149" s="117">
        <f t="shared" si="6"/>
        <v>83886.7</v>
      </c>
      <c r="S149" s="117">
        <f t="shared" si="6"/>
        <v>287.12999999999994</v>
      </c>
      <c r="T149" s="118">
        <f t="shared" si="6"/>
        <v>85564.289999999979</v>
      </c>
      <c r="U149" s="116">
        <f t="shared" si="6"/>
        <v>83967.859999999986</v>
      </c>
      <c r="V149" s="117">
        <f t="shared" si="6"/>
        <v>83555.270000000019</v>
      </c>
      <c r="W149" s="117">
        <f t="shared" si="6"/>
        <v>242.68999999999997</v>
      </c>
      <c r="X149" s="118">
        <f t="shared" si="6"/>
        <v>84000.089999999982</v>
      </c>
      <c r="Y149" s="116">
        <f t="shared" si="6"/>
        <v>83600.570000000022</v>
      </c>
      <c r="Z149" s="117">
        <f t="shared" si="6"/>
        <v>82611.299999999988</v>
      </c>
      <c r="AA149" s="117">
        <f t="shared" si="6"/>
        <v>259.26</v>
      </c>
      <c r="AB149" s="118">
        <f t="shared" si="6"/>
        <v>83368.109999999986</v>
      </c>
      <c r="AC149" s="134">
        <f t="shared" si="5"/>
        <v>-4.2472702330322819E-2</v>
      </c>
    </row>
    <row r="150" spans="1:29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30"/>
    </row>
    <row r="151" spans="1:29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30"/>
    </row>
    <row r="152" spans="1:29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30"/>
    </row>
    <row r="153" spans="1:29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30"/>
    </row>
    <row r="154" spans="1:29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30"/>
    </row>
    <row r="155" spans="1:29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30"/>
    </row>
    <row r="156" spans="1:29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30"/>
    </row>
    <row r="157" spans="1:29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30"/>
    </row>
    <row r="158" spans="1:29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30"/>
    </row>
    <row r="159" spans="1:2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30"/>
    </row>
    <row r="160" spans="1:29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30"/>
    </row>
    <row r="161" spans="1:29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30"/>
    </row>
    <row r="162" spans="1:29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30"/>
    </row>
    <row r="163" spans="1:29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30"/>
    </row>
    <row r="164" spans="1:29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30"/>
    </row>
    <row r="165" spans="1:29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30"/>
    </row>
    <row r="166" spans="1:29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30"/>
    </row>
    <row r="167" spans="1:29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30"/>
    </row>
  </sheetData>
  <sortState xmlns:xlrd2="http://schemas.microsoft.com/office/spreadsheetml/2017/richdata2" ref="A17:H148">
    <sortCondition ref="G17:G148"/>
    <sortCondition ref="E17:E148"/>
  </sortState>
  <mergeCells count="1">
    <mergeCell ref="AC6:AC1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60BB2373A3DC4083F9730DE5AA143D" ma:contentTypeVersion="0" ma:contentTypeDescription="Create a new document." ma:contentTypeScope="" ma:versionID="5766d224c818ad5dd962eb32e434029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1d5eec3c12ee2e8127422d567928f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84BEE2-F2B9-4044-8278-C0F0E6BBFA3E}"/>
</file>

<file path=customXml/itemProps2.xml><?xml version="1.0" encoding="utf-8"?>
<ds:datastoreItem xmlns:ds="http://schemas.openxmlformats.org/officeDocument/2006/customXml" ds:itemID="{FF4065B1-3F81-4E1C-A5D4-8CE2117A3BD5}"/>
</file>

<file path=customXml/itemProps3.xml><?xml version="1.0" encoding="utf-8"?>
<ds:datastoreItem xmlns:ds="http://schemas.openxmlformats.org/officeDocument/2006/customXml" ds:itemID="{DB33B8EC-53F0-4509-AB2F-21BEB7073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James, Brad</dc:creator>
  <cp:keywords/>
  <dc:description/>
  <cp:lastModifiedBy>Clark, Sarah</cp:lastModifiedBy>
  <cp:revision/>
  <dcterms:created xsi:type="dcterms:W3CDTF">2024-11-14T19:01:39Z</dcterms:created>
  <dcterms:modified xsi:type="dcterms:W3CDTF">2025-09-01T18:13:34Z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0x010100E260BB2373A3DC4083F9730DE5AA143D</vt:lpwstr>
  </property>
  <property fmtid="{D5CDD505-2E9C-101B-9397-08002B2CF9AE}" pid="3" name="MediaServiceImageTags">
    <vt:lpwstr/>
  </property>
  <property fmtid="{D5CDD505-2E9C-101B-9397-08002B2CF9AE}" pid="4" name="Order">
    <vt:r8>136100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</Properties>
</file>